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60" windowWidth="20490" windowHeight="6390" tabRatio="828" activeTab="15"/>
  </bookViews>
  <sheets>
    <sheet name="PL1" sheetId="2" r:id="rId1"/>
    <sheet name="PL2" sheetId="3" r:id="rId2"/>
    <sheet name="PL3" sheetId="17" r:id="rId3"/>
    <sheet name="PL4A" sheetId="18" r:id="rId4"/>
    <sheet name="PL4B" sheetId="19" r:id="rId5"/>
    <sheet name="PL5" sheetId="24" state="hidden" r:id="rId6"/>
    <sheet name="PL6" sheetId="22" r:id="rId7"/>
    <sheet name="PL0" sheetId="4" state="hidden" r:id="rId8"/>
    <sheet name="PL7" sheetId="23" r:id="rId9"/>
    <sheet name="PL8." sheetId="25" r:id="rId10"/>
    <sheet name="PL9." sheetId="7" r:id="rId11"/>
    <sheet name="PL10." sheetId="20" r:id="rId12"/>
    <sheet name="PL11" sheetId="21" r:id="rId13"/>
    <sheet name="PL13." sheetId="15" r:id="rId14"/>
    <sheet name="PL14." sheetId="8" r:id="rId15"/>
    <sheet name="PL15." sheetId="16" r:id="rId16"/>
    <sheet name="PL16" sheetId="9" state="hidden" r:id="rId17"/>
    <sheet name="PL17" sheetId="10" r:id="rId18"/>
    <sheet name="PL18" sheetId="11" state="hidden" r:id="rId19"/>
    <sheet name="PL19" sheetId="12" state="hidden" r:id="rId20"/>
  </sheets>
  <definedNames>
    <definedName name="_xlnm.Print_Area" localSheetId="7">PL0!$A$1:$J$21</definedName>
    <definedName name="_xlnm.Print_Area" localSheetId="11">PL10.!$A$1:$H$15</definedName>
    <definedName name="_xlnm.Print_Area" localSheetId="12">'PL11'!$A$1:$G$11</definedName>
    <definedName name="_xlnm.Print_Area" localSheetId="13">PL13.!$A$1:$G$13</definedName>
    <definedName name="_xlnm.Print_Area" localSheetId="14">PL14.!$A$1:$G$13</definedName>
    <definedName name="_xlnm.Print_Area" localSheetId="15">PL15.!$A$1:$P$22</definedName>
    <definedName name="_xlnm.Print_Area" localSheetId="16">'PL16'!$A$1:$H$12</definedName>
    <definedName name="_xlnm.Print_Area" localSheetId="17">'PL17'!$A$1:$H$17</definedName>
    <definedName name="_xlnm.Print_Area" localSheetId="18">'PL18'!$A$1:$F$11</definedName>
    <definedName name="_xlnm.Print_Area" localSheetId="19">'PL19'!$A$1:$E$11</definedName>
    <definedName name="_xlnm.Print_Area" localSheetId="1">'PL2'!$A$1:$D$11</definedName>
    <definedName name="_xlnm.Print_Area" localSheetId="2">'PL3'!$A$1:$H$34</definedName>
    <definedName name="_xlnm.Print_Area" localSheetId="3">PL4A!$A$1:$J$12</definedName>
    <definedName name="_xlnm.Print_Area" localSheetId="4">PL4B!$A$1:$J$26</definedName>
    <definedName name="_xlnm.Print_Area" localSheetId="5">'PL5'!$A$1:$E$6</definedName>
    <definedName name="_xlnm.Print_Area" localSheetId="6">'PL6'!$A$1:$F$17</definedName>
    <definedName name="_xlnm.Print_Area" localSheetId="8">'PL7'!$A$1:$K$33</definedName>
    <definedName name="_xlnm.Print_Area" localSheetId="9">PL8.!$A$1:$I$14</definedName>
    <definedName name="_xlnm.Print_Area" localSheetId="10">PL9.!$A$1:$I$10</definedName>
    <definedName name="_xlnm.Print_Titles" localSheetId="0">'PL1'!$5:$5</definedName>
    <definedName name="_xlnm.Print_Titles" localSheetId="11">PL10.!$5:$6</definedName>
    <definedName name="_xlnm.Print_Titles" localSheetId="15">PL15.!$6:$7</definedName>
    <definedName name="_xlnm.Print_Titles" localSheetId="2">'PL3'!$6:$7</definedName>
    <definedName name="_xlnm.Print_Titles" localSheetId="4">PL4B!$6:$7</definedName>
    <definedName name="_xlnm.Print_Titles" localSheetId="6">'PL6'!$6:$7</definedName>
    <definedName name="_xlnm.Print_Titles" localSheetId="8">'PL7'!$5:$6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0" l="1"/>
  <c r="A4" i="12"/>
  <c r="A4" i="11"/>
  <c r="A4" i="9"/>
  <c r="A4" i="16"/>
  <c r="A4" i="8"/>
  <c r="A4" i="15"/>
  <c r="A4" i="21"/>
  <c r="A3" i="20"/>
  <c r="A4" i="7"/>
  <c r="A4" i="25"/>
  <c r="A3" i="23"/>
  <c r="A4" i="22"/>
  <c r="A4" i="24"/>
  <c r="A4" i="19"/>
  <c r="A3" i="18"/>
  <c r="A4" i="17"/>
  <c r="A3" i="3"/>
  <c r="F13" i="25" l="1"/>
  <c r="F11" i="25"/>
  <c r="F10" i="25"/>
  <c r="D6" i="24" l="1"/>
  <c r="C6" i="24"/>
  <c r="H33" i="23"/>
  <c r="G32" i="23"/>
  <c r="D32" i="23"/>
  <c r="G31" i="23"/>
  <c r="D31" i="23"/>
  <c r="G30" i="23"/>
  <c r="D30" i="23"/>
  <c r="G29" i="23"/>
  <c r="D29" i="23"/>
  <c r="G28" i="23"/>
  <c r="D28" i="23"/>
  <c r="G27" i="23"/>
  <c r="D27" i="23"/>
  <c r="G26" i="23"/>
  <c r="D26" i="23"/>
  <c r="G25" i="23"/>
  <c r="D25" i="23"/>
  <c r="G24" i="23"/>
  <c r="D24" i="23"/>
  <c r="G23" i="23"/>
  <c r="D23" i="23"/>
  <c r="J22" i="23"/>
  <c r="J33" i="23" s="1"/>
  <c r="I22" i="23"/>
  <c r="H22" i="23"/>
  <c r="F22" i="23"/>
  <c r="E22" i="23"/>
  <c r="G21" i="23"/>
  <c r="D21" i="23"/>
  <c r="G19" i="23"/>
  <c r="D19" i="23"/>
  <c r="G18" i="23"/>
  <c r="D18" i="23"/>
  <c r="G17" i="23"/>
  <c r="D17" i="23"/>
  <c r="G16" i="23"/>
  <c r="D16" i="23"/>
  <c r="G15" i="23"/>
  <c r="D15" i="23"/>
  <c r="G14" i="23"/>
  <c r="D14" i="23"/>
  <c r="J13" i="23"/>
  <c r="I13" i="23"/>
  <c r="H13" i="23"/>
  <c r="F13" i="23"/>
  <c r="E13" i="23"/>
  <c r="D13" i="23"/>
  <c r="G12" i="23"/>
  <c r="D12" i="23"/>
  <c r="G11" i="23"/>
  <c r="D11" i="23"/>
  <c r="G10" i="23"/>
  <c r="D10" i="23"/>
  <c r="G9" i="23"/>
  <c r="G7" i="23" s="1"/>
  <c r="D9" i="23"/>
  <c r="G8" i="23"/>
  <c r="D8" i="23"/>
  <c r="J7" i="23"/>
  <c r="I7" i="23"/>
  <c r="H7" i="23"/>
  <c r="F7" i="23"/>
  <c r="E7" i="23"/>
  <c r="E11" i="21"/>
  <c r="C11" i="21"/>
  <c r="B4" i="4"/>
  <c r="B13" i="10"/>
  <c r="B12" i="10"/>
  <c r="B10" i="10"/>
  <c r="B9" i="10"/>
  <c r="E33" i="23" l="1"/>
  <c r="F33" i="23"/>
  <c r="G22" i="23"/>
  <c r="I33" i="23"/>
  <c r="D22" i="23"/>
  <c r="D7" i="23"/>
  <c r="G13" i="23"/>
  <c r="G33" i="23" s="1"/>
  <c r="D33" i="23"/>
  <c r="B13" i="8"/>
  <c r="B12" i="8"/>
  <c r="B10" i="8"/>
  <c r="B9" i="8"/>
  <c r="G15" i="20"/>
  <c r="H15" i="20" s="1"/>
  <c r="C15" i="20"/>
  <c r="D15" i="20" s="1"/>
  <c r="H14" i="20"/>
  <c r="D14" i="20"/>
  <c r="H13" i="20"/>
  <c r="D13" i="20"/>
  <c r="H12" i="20"/>
  <c r="D12" i="20"/>
  <c r="H11" i="20"/>
  <c r="D11" i="20"/>
  <c r="H10" i="20"/>
  <c r="D10" i="20"/>
  <c r="H9" i="20"/>
  <c r="D9" i="20"/>
  <c r="H8" i="20"/>
  <c r="D8" i="20"/>
  <c r="H7" i="20"/>
  <c r="D7" i="20"/>
  <c r="E10" i="7"/>
  <c r="B10" i="7"/>
  <c r="F14" i="4"/>
  <c r="F15" i="4"/>
  <c r="F10" i="4"/>
  <c r="F9" i="4"/>
  <c r="H26" i="19" l="1"/>
  <c r="G26" i="19"/>
  <c r="F26" i="19"/>
  <c r="E26" i="19"/>
  <c r="I24" i="19"/>
  <c r="I26" i="19" s="1"/>
  <c r="G22" i="19"/>
  <c r="F22" i="19"/>
  <c r="E22" i="19"/>
  <c r="I20" i="19"/>
  <c r="H17" i="19"/>
  <c r="H15" i="19"/>
  <c r="I14" i="19"/>
  <c r="I22" i="19" s="1"/>
  <c r="H12" i="19"/>
  <c r="H10" i="19"/>
  <c r="H9" i="19"/>
  <c r="H22" i="19" l="1"/>
</calcChain>
</file>

<file path=xl/sharedStrings.xml><?xml version="1.0" encoding="utf-8"?>
<sst xmlns="http://schemas.openxmlformats.org/spreadsheetml/2006/main" count="567" uniqueCount="355">
  <si>
    <t>TT</t>
  </si>
  <si>
    <t>Ghi chú</t>
  </si>
  <si>
    <t>STT</t>
  </si>
  <si>
    <t>VĂN BẢN</t>
  </si>
  <si>
    <t>PHỤ LỤC 1</t>
  </si>
  <si>
    <t>PHỤ LỤC 2</t>
  </si>
  <si>
    <t>GHI CHÚ</t>
  </si>
  <si>
    <t>NỘI DUNG VƯỚNG MẮC, BẤT CẬP</t>
  </si>
  <si>
    <t>A. Nội dung vướng mắc, bất cập trong chính sách, pháp luật về quản lý thị trường bất động sản</t>
  </si>
  <si>
    <t>B. Nội dung vướng mắc, bất cập trong chính sách, pháp luật về phát triển nhà ở xã hội</t>
  </si>
  <si>
    <t>...</t>
  </si>
  <si>
    <t>Ghi chú:</t>
  </si>
  <si>
    <t>PHỤ LỤC 5</t>
  </si>
  <si>
    <t>THỐNG KÊ CÁC DỰ ÁN NHÀ Ở XÃ HỘI TỪ NĂM 2015 ĐẾN HẾT NĂM 2023</t>
  </si>
  <si>
    <t>PHỤ LỤC 3</t>
  </si>
  <si>
    <t>Tên dự án</t>
  </si>
  <si>
    <t>Chủ đầu tư</t>
  </si>
  <si>
    <t>Tổng quy mô sử dụng đất</t>
  </si>
  <si>
    <t>Tình hình triển khai dự án</t>
  </si>
  <si>
    <t>Khó khăn, vướng mắc và nguyên nhân</t>
  </si>
  <si>
    <t xml:space="preserve">Tổng số sản phẩm bất động sản dự kiến của dự án </t>
  </si>
  <si>
    <t>Tổng số sản phẩm bất động sản hoàn thành đầu tư xây dựng, đưa vào sử dụng</t>
  </si>
  <si>
    <t xml:space="preserve">Tổng số sản phẩm bất động sản đang triển khai, chậm tiến độ </t>
  </si>
  <si>
    <t>Giai đoạn năm 2015 - 2020</t>
  </si>
  <si>
    <t>Giai đoạn năm 2021 - 2023</t>
  </si>
  <si>
    <t>Cơ cấu vốn của dự án</t>
  </si>
  <si>
    <t>Tổng mức đầu tư</t>
  </si>
  <si>
    <t>TÊN DỰ ÁN</t>
  </si>
  <si>
    <t>ĐẦU TƯ THEO HÌNH THỨC</t>
  </si>
  <si>
    <t>Nhà nước đầu tư</t>
  </si>
  <si>
    <t>Doanh nghiệp, hợp tác xã bỏ vốn đầu tư</t>
  </si>
  <si>
    <t>Hộ gia đình, cá nhân bỏ vốn đầu tư</t>
  </si>
  <si>
    <t>TỔNG DIỆN TÍCH SÀN XÂY DỰNG</t>
  </si>
  <si>
    <t>TỔNG SỐ CĂN HỘ</t>
  </si>
  <si>
    <t>SỐ TẦNG</t>
  </si>
  <si>
    <t>Giai đoạn 2015-2020</t>
  </si>
  <si>
    <t>PHỤ LỤC 6</t>
  </si>
  <si>
    <t>THỐNG KÊ VỀ NHÀ Ở XÃ HỘI CHO CÔNG NHÂN LÀM VIỆC Ở CÁC DOANH NGHIỆP TRONG VÀ NGOÀI KHU CÔNG NGHIỆP TỪ NĂM 2015 ĐẾN HẾT NĂM 2023</t>
  </si>
  <si>
    <t>Giai đoạn 2021-2023</t>
  </si>
  <si>
    <t>CHỦ ĐẦU TƯ</t>
  </si>
  <si>
    <t>TỔNG DIỆN TÍCH</t>
  </si>
  <si>
    <t>GIÁ THUÊ (Tính trên 1 m2)</t>
  </si>
  <si>
    <t>GIÁ THUÊ MUA (Tính trên 1 m2)</t>
  </si>
  <si>
    <t>PHỤ LỤC 10</t>
  </si>
  <si>
    <t>THỐNG KÊ BỐ TRÍ QUỸ ĐẤT ĐỂ PHÁT TRIỂN NHÀ Ở XÃ HỘI TỪ NĂM 2015 ĐẾN HẾT NĂM 2023</t>
  </si>
  <si>
    <t>Đất được Nhà nước giao để xây dựng nhà ở xã hội</t>
  </si>
  <si>
    <t>Đất được Nhà nước cho thuê để xây dựng nhà ở xã hội</t>
  </si>
  <si>
    <t>Đất ở trong dự án đầu tư xây dựng nhà ở thương mại mà chủ đầu tư phải dành để xây dựng nhà ở xã hội</t>
  </si>
  <si>
    <t>Đất ở hợp pháp của tổ chức, hộ gia đình, cá nhân dùng để xây dựng nhà ở xã hội</t>
  </si>
  <si>
    <t>THỐNG KÊ VỀ VỐN DO NHÀ NƯỚC ĐẦU TƯ XÂY DỰNG NHÀ Ở XÃ HỘI TỪ NĂM 2015 ĐẾN HẾT NĂM 2023</t>
  </si>
  <si>
    <t>Nguồn vốn ngân sách nhà nước</t>
  </si>
  <si>
    <t>Công trái quốc gia, trái phiếu</t>
  </si>
  <si>
    <t>Vốn hỗ trợ phát triển chính thức</t>
  </si>
  <si>
    <t>Vốn vay ưu đãi của các nhà tài trợ</t>
  </si>
  <si>
    <t>Vốn tín dụng đầu tư phát triển của nhà nước</t>
  </si>
  <si>
    <t>TỔNG SỐ</t>
  </si>
  <si>
    <t>PHỤ LỤC 13</t>
  </si>
  <si>
    <t>THỐNG KÊ VỀ CHÍNH SÁCH ƯU ĐÃI CỦA NHÀ NƯỚC ĐỐI VỚI CHỦ ĐẦU TƯ DỰ ÁN XÂY DỰNG NHÀ Ở XÃ HỘI TỪ NĂM 2015 ĐẾN HẾT NĂM 2023</t>
  </si>
  <si>
    <t>Miễn tiền sử dụng đất, tiền thuê đất đối với diện tích đất được Nhà nước giao hoặc cho thuê để đầu tư xây dựng nhà ở xã hội</t>
  </si>
  <si>
    <t>Miễn, giảm thuế giá trị gia tăng, thuế thu nhập doanh nghiệp</t>
  </si>
  <si>
    <t>Vay vốn ưu đãi từ ngân hàng CSXH, tổ chức tín dụng đang hoạt động tại Việt Nam</t>
  </si>
  <si>
    <t>Hỗ trợ toàn bộ hoặc một phần kinh phí đầu tư xây dựng hệ thống hạ tầng kỹ thuật trong phạm vi dự án xây dựng nhà ở xã hội</t>
  </si>
  <si>
    <t>Dành 20% tổng diện tích đất để xây dựng nhà ở trong phạm vi dự án xây dựng nhà ở xã hội để đầu tư xây dựng công trình kinh doanh thương mại</t>
  </si>
  <si>
    <t>Dành 20% tổng diện tích sàn nhà ở của dự án xây dựng nhà ở xã hội để bán, cho thuê, thuê mua theo giá kinh doanh thương mại</t>
  </si>
  <si>
    <t>(2) Theo quy định tại điểm b, điểm c khoản 1 Điều 9 của Nghị định số 100/2015/NĐ-CP về phát triển và quản lý nhà ở xã hội.</t>
  </si>
  <si>
    <t>PHỤ LỤC 14</t>
  </si>
  <si>
    <t>THỐNG KÊ VỀ GIÁ THUÊ, GIÁ THUÊ MUA NHÀ Ở XÃ HỘI DO NHÀ NƯỚC ĐẦU TƯ XÂY DỰNG TỪ NĂM 2015 ĐẾN HẾT NĂM 2023</t>
  </si>
  <si>
    <t>DIỆN TÍCH SÀN MỘT CĂN</t>
  </si>
  <si>
    <t>PHỤ LỤC 15</t>
  </si>
  <si>
    <t>THỐNG KÊ VỀ VẬN HÀNH, QUẢN LÝ NHÀ Ở XÃ HỘI TỪ NĂM 2015 ĐẾN HẾT NĂM 2023</t>
  </si>
  <si>
    <t>ĐƠN VỊ QUẢN LÝ, VẬN HÀNH</t>
  </si>
  <si>
    <t>GIÁ DỊCH VỤ QUẢN LÝ, VẬN HÀNH</t>
  </si>
  <si>
    <t>PHỤ LỤC 7</t>
  </si>
  <si>
    <t>THỐNG KÊ ĐỐI TƯỢNG ĐƯỢC HƯỞNG CHÍNH SÁCH HỖ TRỢ VỀ NHÀ Ở XÃ HỘI THEO HÌNH THỨC CHO THUÊ, CHO THUÊ MUA, BÁN NHÀ Ở XÃ HỘI TỪ NĂM 2015 ĐẾN HẾT NĂM 2023</t>
  </si>
  <si>
    <t>Đối tượng</t>
  </si>
  <si>
    <t>Số lượng đủ điều kiện</t>
  </si>
  <si>
    <t>Tỷ lệ</t>
  </si>
  <si>
    <t>Giải quyết bán nhà ở xã hội</t>
  </si>
  <si>
    <t>Người có công với cách mạng</t>
  </si>
  <si>
    <t>Người thu nhập thấp, hộ nghèo, cận nghèo tại khu vực đô thị</t>
  </si>
  <si>
    <t>Người lao động đang làm việc tại các doanh nghiệp trong và ngoài khu công  nghiệp</t>
  </si>
  <si>
    <t>Sĩ quan, hạ sĩ quan nghiệp vụ, hạ sĩ quan chuyên môn kỹ thuật, quân nhân chuyên nghiệp, công nhân trong cơ quan, đơn vị thuộc công an nhân dân và quân đội nhân dân</t>
  </si>
  <si>
    <t>Cán bộ, công chức, viên chức</t>
  </si>
  <si>
    <t>Các đối tượng đã trả lại nhà ở công vụ theo quy định tại khoản 5 Điều 81 của Luật Nhà ở</t>
  </si>
  <si>
    <t>Học sinh, sinh viên các học viện, trường đại học, cao đẳng, dạy nghề; học sinh dân tộc nội trú công lập được sử dụng nhà ở trong thời gian học tập</t>
  </si>
  <si>
    <t>Hộ gia đình, cá nhân thuộc diện bị thu hồi đất và phải giải tỏa, phá dỡ nhà ở theo quy định của pháp luật mà chưa được Nhà nước bồi thường bằng nhà ở, đất ở</t>
  </si>
  <si>
    <t>PHỤ LỤC 8</t>
  </si>
  <si>
    <t>Hộ gia đình nghèo, cận nghèo tại khu vực nông thôn</t>
  </si>
  <si>
    <t>Hộ gia đình tại khu vực nông thôn thuộc vùng thường xuyên bị ảnh hưởng bởi thiên tai, biến đổi khí hậu</t>
  </si>
  <si>
    <t>Hỗ trợ các chương trình mục tiêu về nhà ở</t>
  </si>
  <si>
    <t>Hỗ trợ giao đất ở có miễn, giảm tiền sử dụng đất</t>
  </si>
  <si>
    <t>PHỤ LỤC 9</t>
  </si>
  <si>
    <t>Hỗ trợ cho vay vốn ưu đãi của Nhà nước thông qua Ngân hàng Chính sách xã hội</t>
  </si>
  <si>
    <t>Hỗ trợ cho vay vốn ưu đãi của Nhà nước thông qua tổ chức tín dụng do Nhà nước chỉ định</t>
  </si>
  <si>
    <t>PHỤ LỤC 11</t>
  </si>
  <si>
    <t>THỐNG KÊ BỐ TRÍ QUỸ ĐẤT Ở TRONG DỰ ÁN ĐẦU TƯ XÂY DỰNG NHÀ Ở THƯƠNG MẠI MÀ CHỦ ĐẦU TƯ PHẢI DÀNH ĐỂ XÂY DỰNG NHÀ Ở XÃ HỘI TỪ NĂM 2015 ĐẾN HẾT NĂM 2023</t>
  </si>
  <si>
    <t>Diện tích</t>
  </si>
  <si>
    <t>Tỷ lệ so với dự án nhà ở thương mại</t>
  </si>
  <si>
    <t>ĐÔ THỊ LOẠI I</t>
  </si>
  <si>
    <t>ĐÔ THỊ LOẠI II</t>
  </si>
  <si>
    <t>ĐÔ THỊ LOẠI III</t>
  </si>
  <si>
    <t>ĐÔ THỊ LOẠI IV</t>
  </si>
  <si>
    <t>ĐÔ THỊ LOẠI V</t>
  </si>
  <si>
    <t>Hình thức khác (1)</t>
  </si>
  <si>
    <t>Nộp tiền thay cho bố trí quỹ đất</t>
  </si>
  <si>
    <t>Chuyển quỹ nhà ở tương đương giá trị quỹ đất 20%</t>
  </si>
  <si>
    <t>Quyết định ban hành quy trình thực hiện công tác bồi thường, hỗ trợ và tái định cư khi nhà nước thu hồi đất trên địa bàn tỉnh Đồng Tháp</t>
  </si>
  <si>
    <t>Quyết định quy định về đấu giá quyền sử dụng đất để giao đất có thu tiền sử dụng đất hoặc cho thuê đất trên địa bàn tỉnh Đồng Tháp</t>
  </si>
  <si>
    <t>Quyết định ban hành quy định điều kiện tách thửa, điều kiện hợp thửa, diện tích đất tối thiểu được tách thửa và cấp giấy chứng nhận quyền sử dụng đất, quyền sở hữu nhà ở và tài sản khác gắn liền với đất đối với thửa đất có diện tích nhỏ hơn diện tích tối thiểu cho hộ gia đình, cá nhân đang sử dụng đất trên địa bàn tỉnh Đồng Tháp</t>
  </si>
  <si>
    <t xml:space="preserve"> Quyết định quy định điều kiện, tiêu chí, quy mô, tỷ lệ để tách phần diện tích đất do nhà nước quản lý thành dự án độc lập trên địa bàn tỉnh Đồng Tháp</t>
  </si>
  <si>
    <t>Quyết định Ban hành Quy định đối tượng, điều kiện, nguyên tắc xét duyệt và thứ tự ưu tiên cho các đối tượng được mua, thuê, thuê mua nhà ở xã hội tại các dự án đầu tư bằng nguồn vốn ngoài ngân sách nhà nước trên địa bàn tỉnh Đồng Tháp</t>
  </si>
  <si>
    <t>Quyết định Ban hành Quy chế phối hợp xây dựng, duy trì hệ thống thông tin, chia sẻ, cung cấp thông tin, dữ liệu về nhà ở và thị trường bất động sản trên địa bàn tỉnh Đồng Tháp</t>
  </si>
  <si>
    <t>Quyết định Ban hành Quy định khung giá bán, giá cho thuê, giá cho thuê mua nhà ở xã hội do hộ gia đình, cá nhân đầu tư xây dựng trên địa bàn tỉnh Đồng Tháp</t>
  </si>
  <si>
    <t>(1) Theo quy định tại điểm a khoản 1 Điều 9 Nghị định số 100/2015/NĐ-CP của Chính phủ quy định: miễn tiền sử dụng đất đối với diện tích đất đã được Nhà nước giao kể cả quỹ đất để xây dựng các công trình kinh doanh thương mại trong dự án nhà ở xã hội và theo điểm c, điểm d khoản 1 Điều 6 Thông tư số 20/2016/TT-BXD thì trong cơ cấu giá bán nhà ở thương mại thuộc dự án nhà ở xã hội đã bao gồm tiền sử dụng đất. (2) khoản 1 Điều 16 Thông tư số 76/2014/TT-BTC ngày 16/6/2014 của Bộ trưởng Bộ Tài chính quy định: “Trường hợp tổ chức kinh tế chuyển nhượng quyền sử dụng đất đối với diện tích đất đã được miễn, giảm tiền sử dụng đất thì phải nộp số tiền sử dụng đất đã được miễn, giảm cho Nhà nước”</t>
  </si>
  <si>
    <t>Nghị định số 100/2015/NĐ-CP; Thông tư số 20/2016/TT-BXD của Bộ trưởng Bộ Xây dựng; Thông tư số 76/2014/TT-BTC của Bộ trưởng Bộ Tài chính</t>
  </si>
  <si>
    <t>Tổng quy mô sử dụng đất (m2)</t>
  </si>
  <si>
    <t>1</t>
  </si>
  <si>
    <t>Khu dân cư Sao Mai Bình Thạnh Trung</t>
  </si>
  <si>
    <t>- Công ty CP Dầu cá Châu Á</t>
  </si>
  <si>
    <t>- Đã chấp thuận chủ trương đầu tư theo Giấy chứng nhận đầu tư dự án cấp ngày 17/02/2017 (cấp lần thứ 01);
- Bàn giao đưa vào khai thác sử dụng Quý II-2017</t>
  </si>
  <si>
    <t>2</t>
  </si>
  <si>
    <t>Khu dân cư Ngô Thị Thúy Vân</t>
  </si>
  <si>
    <t>- Ngô Thị Thúy Vân</t>
  </si>
  <si>
    <t>- Đã chấp thuận chủ trương đầu tư theo Giấy chứng nhận đầu tư dự án cấp ngày 17/02/2017 (cấp lần thứ 01);
- Bàn giao đưa vào khai thác sử dụng Quý I-2019</t>
  </si>
  <si>
    <t>3</t>
  </si>
  <si>
    <t>Khu dân cư Vinh Quang</t>
  </si>
  <si>
    <t>- Ông Nguyễn Vinh Quang</t>
  </si>
  <si>
    <t>- Đã chấp thuận chủ trương đầu tư theo Quyết định số 1159/QĐ-UBND-HC cấp ngày 25/09/2018;
- Bàn giao đưa vào khai thác sử dụng Quý IV-2018</t>
  </si>
  <si>
    <t>4</t>
  </si>
  <si>
    <t>Khu dân cư Văn Danh, thành phố Sa Đéc</t>
  </si>
  <si>
    <t>- Lương Văn Danh</t>
  </si>
  <si>
    <t>- Đã chấp thuận chủ trương đầu tư theo Quyết định số 533/QĐ-UBND-HC cấp ngày 07/06/2019;
- Bàn giao đưa vào khai thác sử dụng tháng 11- 2019</t>
  </si>
  <si>
    <t>5</t>
  </si>
  <si>
    <t>Khu dân cư đô thị ấp Phú Long, xã Tân Phú Đông, thành phố Sa Đéc</t>
  </si>
  <si>
    <t>- Công ty CP tập đoàn FLC</t>
  </si>
  <si>
    <t>- Đã chấp thuận chủ trương đầu tư theo Quyết định số 1208/QĐ-UBND-HC cấp ngày 08/10/2018;
- Bàn giao đưa vào sử dụng Quý III-2021</t>
  </si>
  <si>
    <t>6</t>
  </si>
  <si>
    <t>Khu nhà phố Tân Quy Tây, xã Tân Quy Tây, thành phố Sa Đéc</t>
  </si>
  <si>
    <t xml:space="preserve">-Công ty TNHH đầu tư và Vốn góp Shine </t>
  </si>
  <si>
    <t>- Đã chấp thuận chủ trương đầu tư theo Quyết định số 270/QĐ-UBND-ĐTXD cấp ngày 28/08/2020;
- Bàn giao đưa vào sử dụng Quý III-2021</t>
  </si>
  <si>
    <t>7</t>
  </si>
  <si>
    <t>Dự án chợ Hang Mai kết hợp khu dân cư, huyện Châu Thành</t>
  </si>
  <si>
    <t>- Công ty TNHH Tư vấn - Thiết kế - Xây dựng - Thương mại Kiến Quảng</t>
  </si>
  <si>
    <t>- Đã chấp thuận chủ trương đầu tư theo Quyết định số 1619/QĐ-UBND-HC cấp ngày 23/12/2019;
- Bàn giao đưa vào sử dụng tháng 6-2020</t>
  </si>
  <si>
    <t>8</t>
  </si>
  <si>
    <t>Khu nhà ở Nguyễn Hữu Cảnh, khóm 4, phường 1, thành phố Sa Đéc</t>
  </si>
  <si>
    <t>- Công ty TNHH An Châu Chương House</t>
  </si>
  <si>
    <t>- Đã chấp thuận chủ trương đầu tư theo Quyết định số 361/QĐ-UBND-ĐTXD cấp ngày 12/11/2020;
- Bàn giao đưa vào sử dụng Quý IV-2021</t>
  </si>
  <si>
    <t>Khu trung tâm Dịch vụ, thương mại và nhà ở khóm 4, phường 1, thành phố Sa Đéc</t>
  </si>
  <si>
    <t>- Công ty TNHH Vĩnh Thiện Đà Nẵng</t>
  </si>
  <si>
    <t>- Đã chấp thuận chủ trương đầu tư theo Quyết định số 07/QĐ-UBND-ĐTXD cấp ngày 08/01/2021;
- Bàn giao đưa vào sử dụng Quý IV-2024</t>
  </si>
  <si>
    <t>Dự án xây dựng 11 căn phố đường Trần Thị Nhượng,  khóm Tân Thuận, phường An Hòa, thành phố Sa Đéc</t>
  </si>
  <si>
    <t>- Công ty TNHH Tiệp Phát</t>
  </si>
  <si>
    <t>- Đã chấp thuận chủ trương đầu tư theo Công văn số 46/UBND-ĐTXD cấp ngày 02/03/2021;
- Bàn giao đưa vào sử dụng năm 2021</t>
  </si>
  <si>
    <t>Khu dân cư tư nhân Hồng Lan</t>
  </si>
  <si>
    <t>- Bà: Nguyễn Thị Hồng Lan</t>
  </si>
  <si>
    <t>- Đã chấp thuận chủ trương đầu tư theo Công văn số 338/QĐ-UBND.HC cấp ngày 23/03/2021;
- Bàn giao đưa vào sử dụng tháng 08/ 2021</t>
  </si>
  <si>
    <t>Nhà ở xã hội Mỹ Phú</t>
  </si>
  <si>
    <t>Khu dân cư mới phường Mỹ Phú - Thành phố Cao Lãnh</t>
  </si>
  <si>
    <t>- Công ty CP tập đoàn đầu tư Tây Bắc;
- Công ty CP Xây dựng và phát triển Thái Dương</t>
  </si>
  <si>
    <t>Đã chấp thuận chủ trương đầu tư theo Quyết định số 371/QĐ-UBND.HC cấp lần đầu ngày 15/04/2022</t>
  </si>
  <si>
    <t>Khu đô thị Vĩnh Phước</t>
  </si>
  <si>
    <t>- Công ty Cp tập đoàn đầu tư Tây Bắc</t>
  </si>
  <si>
    <t>Đã chấp thuận chủ trương đầu tư theo Quyết định số 779/QĐ-UBND.HC cấp lần đầu ngày 18/07/2022</t>
  </si>
  <si>
    <t>Khu dân cư Thiên Hoa</t>
  </si>
  <si>
    <t>- Công ty TNHH TM đầu tư xây dựng ĐTK land Sa Đéc</t>
  </si>
  <si>
    <t>- Đã chấp thuận chủ trương đầu tư theo Công văn số 1265/ QĐ-UBND-HC cấp ngày 18/11/2022;
- Bàn giao đưa vào sử dụng năm tháng 01/2025</t>
  </si>
  <si>
    <t>Khu đô thị mới An Lạc 1 tại huyện Cao Lãnh</t>
  </si>
  <si>
    <t xml:space="preserve"> Đang kêu gọi đầu tư</t>
  </si>
  <si>
    <t>- Đã chấp thuận chủ trương đầu tư theo Quyết định số 12/ QĐ-UBND-HC cấp ngày 05/01/2023.</t>
  </si>
  <si>
    <t>Dự án đầu tư xây dựng Hạ tầng KCN Tân Kiều, huyện Tháp Mười, tỉnh Đồng Tháp</t>
  </si>
  <si>
    <t xml:space="preserve">- Ban Quản lý Khu kinh tế Đồng Tháp: chủ đầu tư dự án Thành phần 1
</t>
  </si>
  <si>
    <t xml:space="preserve">- Vốn ngân sách nhà nước
</t>
  </si>
  <si>
    <r>
      <rPr>
        <b/>
        <sz val="12"/>
        <color theme="1"/>
        <rFont val="Times New Roman"/>
        <family val="1"/>
      </rPr>
      <t>1.266,175</t>
    </r>
    <r>
      <rPr>
        <sz val="12"/>
        <color theme="1"/>
        <rFont val="Times New Roman"/>
        <family val="1"/>
      </rPr>
      <t xml:space="preserve"> tỷ đồng; </t>
    </r>
    <r>
      <rPr>
        <i/>
        <sz val="12"/>
        <color theme="1"/>
        <rFont val="Times New Roman"/>
        <family val="1"/>
      </rPr>
      <t>trong đó vốn NSNN: 476,260 tỷ đồng, Vốn chủ sở hữu (vốn tự có của công ty), vốn vay và huy động hợp pháp khác: 789,915 tỷ đồng</t>
    </r>
  </si>
  <si>
    <t>Đất QH: 148,71ha</t>
  </si>
  <si>
    <t xml:space="preserve">Đất công nghiệp: 101,82 ha
</t>
  </si>
  <si>
    <t xml:space="preserve">- Dự án Thành phần 1: các hạng mục cơ bản hoàn thành
</t>
  </si>
  <si>
    <t xml:space="preserve">Dự án Thành phần 2: gặp khó khăn về giá vật tư thực tế tăng cao do biến động giá (các hạng mục công trình trong dự án đã được duyệt thấp hơn giá hiện tại), nên giá dự toán đã được phê duyệt không còn phù hợp. Đang xin điều chỉnh chủ trương đầu tư đầu tư dự án. </t>
  </si>
  <si>
    <t>- Công ty Cổ phần Xây lắp và Vật liệu xây dựng Đồng Tháp: chủ đầu tư dự án Thành phần 2</t>
  </si>
  <si>
    <t>-Vốn tự có, vốn vay, vốn huy động hợp pháp khác</t>
  </si>
  <si>
    <t>- Dự án Thành phần 2: đã San lấp mặt bằng toàn bộ Khu công nghiệp</t>
  </si>
  <si>
    <t>Dự án đầu tư xây dựng và kinh doanh hạ tầng kỹ thuật KCN Sông Hậu, giai đoạn 2</t>
  </si>
  <si>
    <t>Trung tâm Đầu tư và Khai thác hạ tầng</t>
  </si>
  <si>
    <t>từ nguồn thu chênh lệch từ tiền sử dụng đất do Trung tâm Đầu tư và Khai thác hạ tầng cho doanh nghiệp thứ cấp thuê lại</t>
  </si>
  <si>
    <r>
      <rPr>
        <b/>
        <sz val="12"/>
        <color theme="1"/>
        <rFont val="Times New Roman"/>
        <family val="1"/>
      </rPr>
      <t>36,363</t>
    </r>
    <r>
      <rPr>
        <sz val="12"/>
        <color theme="1"/>
        <rFont val="Times New Roman"/>
        <family val="1"/>
      </rPr>
      <t xml:space="preserve"> tỷ đồng</t>
    </r>
  </si>
  <si>
    <t>Đất QH: 63,56 ha</t>
  </si>
  <si>
    <t>Đất công nghiệp: 52,28 ha</t>
  </si>
  <si>
    <t>Các hạng mục thuộc dự án đã hoàn thành</t>
  </si>
  <si>
    <r>
      <rPr>
        <b/>
        <sz val="12"/>
        <color indexed="8"/>
        <rFont val="Times New Roman"/>
        <family val="1"/>
      </rPr>
      <t>THỐNG KÊ CÁC DỰ ÁN ĐẦU TƯ XÂY DỰNG VÀ KINH DOANH KẾT CẤU HẠ TẦNG CỤM CÔNG NGHIỆP TỪ NĂM 2015 ĐẾN HẾT NĂM 2023</t>
    </r>
    <r>
      <rPr>
        <sz val="11"/>
        <color theme="1"/>
        <rFont val="Arial"/>
        <family val="2"/>
        <charset val="163"/>
        <scheme val="minor"/>
      </rPr>
      <t xml:space="preserve">
</t>
    </r>
  </si>
  <si>
    <t>Tổng mức đầu tư (tỷ đồng)</t>
  </si>
  <si>
    <t>Tổng quy mô sử dụng đất (ha)</t>
  </si>
  <si>
    <t>Tổng số sản phẩm bất động sản dự kiến của dự án (ha)</t>
  </si>
  <si>
    <t>Tổng số sản phẩm bất động sản hoàn thành đầu tư xây dựng, đưa vào sử dụng (ha)</t>
  </si>
  <si>
    <t>Tổng số sản phẩm bất động sản đang triển khai, chậm tiến độ (ha)</t>
  </si>
  <si>
    <t>CCN Cái Tàu Hạ - An Nhơn</t>
  </si>
  <si>
    <t>UBND huyện Châu Thành</t>
  </si>
  <si>
    <t>Vốn NSNN</t>
  </si>
  <si>
    <t>CCN Bắc Sông Xáng</t>
  </si>
  <si>
    <t>UBND huyện Lấp Vò</t>
  </si>
  <si>
    <t>CCN Cần Lố</t>
  </si>
  <si>
    <t>UBND huyện Cao Lãnh</t>
  </si>
  <si>
    <t>CCN Bình Thành</t>
  </si>
  <si>
    <t>UBND huyện Thanh Bình</t>
  </si>
  <si>
    <t>CCN An Bình</t>
  </si>
  <si>
    <t>CCN Mỹ Hiệp</t>
  </si>
  <si>
    <t xml:space="preserve">CCN Trường Xuân </t>
  </si>
  <si>
    <t>UBND huyện Tháp Mười</t>
  </si>
  <si>
    <t>CCN Tân Dương</t>
  </si>
  <si>
    <t>Công ty TNHH Đầu tư sản xuất dịch vụ Đồng Tháp</t>
  </si>
  <si>
    <t>Vốn Doanh nghiệp</t>
  </si>
  <si>
    <t>Chậm tiến độ</t>
  </si>
  <si>
    <t>CCN Vàm Cống</t>
  </si>
  <si>
    <t>Công ty CP Đầu tư và phát triển đa quốc gia (IDI)</t>
  </si>
  <si>
    <t>CCN Phong Mỹ</t>
  </si>
  <si>
    <t>Công ty cổ phần Domenal</t>
  </si>
  <si>
    <t>CCN Phú Cường</t>
  </si>
  <si>
    <t>Công ty TNHH Chế biến thuỷ sản Hoàng Long</t>
  </si>
  <si>
    <t>CCN Định An</t>
  </si>
  <si>
    <t>Công ty CP Đầu tư Khang Duy Long</t>
  </si>
  <si>
    <t>Chưa đưa vào hoạt động</t>
  </si>
  <si>
    <t>CCN Tân Lập</t>
  </si>
  <si>
    <t>Công ty CP Xây lắp và VLXD Đồng Tháp</t>
  </si>
  <si>
    <t>49.6</t>
  </si>
  <si>
    <t>Tổng</t>
  </si>
  <si>
    <t>CCN Quảng Khánh</t>
  </si>
  <si>
    <t>Trung tâm Đầu tư và khai thác hạ tầng (trực thuộc Ban QLKKT)</t>
  </si>
  <si>
    <t>Đang đầu tư xây dựng giai đoạn 1</t>
  </si>
  <si>
    <t>CCN An Hòa</t>
  </si>
  <si>
    <t>Công ty CP Hùng Cá Hồng Ngự</t>
  </si>
  <si>
    <t>20.82</t>
  </si>
  <si>
    <t>Đang lập thủ tục đầu tư hạ tầng</t>
  </si>
  <si>
    <t>PHỤ LỤC 4A</t>
  </si>
  <si>
    <t>THỐNG KÊ CÁC DỰ ÁN ĐẦU TƯ XÂY DỰNG VÀ KINH DOANH KẾT CẤU HẠ TẦNG KHU CÔNG NGHIỆP TỪ NĂM 2015 ĐẾN HẾT NĂM 2023</t>
  </si>
  <si>
    <t>PHỤ LỤC 4B</t>
  </si>
  <si>
    <t xml:space="preserve">Nhà ở xã hội Song Hải Long </t>
  </si>
  <si>
    <t>x</t>
  </si>
  <si>
    <t xml:space="preserve">Nhà ở cho người lao động Vĩnh Hoàn </t>
  </si>
  <si>
    <t xml:space="preserve">Nhà ở xã hội Nguyễn Hùng </t>
  </si>
  <si>
    <t>Chưa có</t>
  </si>
  <si>
    <t>Khu dân cư đô thị ấp Phú Long, xã Tân Phú Đông, TP Sa Đéc</t>
  </si>
  <si>
    <t>Khu dân cư mới phường Mỹ Phú</t>
  </si>
  <si>
    <t>Khu đô thị Đông An Thạnh</t>
  </si>
  <si>
    <t>11 căn phố Trần Thị Nhượng</t>
  </si>
  <si>
    <t>Khu Nhà phố Tân Quy Tây</t>
  </si>
  <si>
    <t>Khu trung tâm Dịch vụ, Thương mại và nhà ở Khóm 4, phường 1</t>
  </si>
  <si>
    <t>Không có</t>
  </si>
  <si>
    <t>giảm trung bình 78% tiền sử dụng đất</t>
  </si>
  <si>
    <t>hỗ trợ nhà ở theo 33/2015/QĐ-TTg</t>
  </si>
  <si>
    <t>Chương trình cụm, tuyến dân cư</t>
  </si>
  <si>
    <t xml:space="preserve">THỐNG KÊ TÌNH HÌNH ĐIỀU CHỈNH QUY HOẠCH SỬ DỤNG ĐẤT TỈNH ĐỒNG THÁP </t>
  </si>
  <si>
    <t>TỪ NĂM 2015 ĐẾN HẾT NĂM 2023</t>
  </si>
  <si>
    <t>Loại đất</t>
  </si>
  <si>
    <t>Hiện trạng năm 2015
(ha)</t>
  </si>
  <si>
    <t>Diện tích theo điều chinh quy hoạch sử dụng đất đã được phê duyệt
(ha)</t>
  </si>
  <si>
    <t>Giai đoạn 2015 - 2020</t>
  </si>
  <si>
    <t>Đất khu công nghiệp</t>
  </si>
  <si>
    <t>Đất cụm công nghiệp</t>
  </si>
  <si>
    <t>Đất thương mại, dịch vụ (cho các dự án bất động sản)</t>
  </si>
  <si>
    <t>Đất ở (cho các dự án bất động sản)</t>
  </si>
  <si>
    <t>Giai đoạn 2021 - 2023</t>
  </si>
  <si>
    <t>Stt</t>
  </si>
  <si>
    <t>Tên chủ đầu tư</t>
  </si>
  <si>
    <t>Dự án</t>
  </si>
  <si>
    <t>Diện tích được Nhà nước giao đất,                  cho thuê đất, chuyển mục đích                           sử dụng đất</t>
  </si>
  <si>
    <t>Diện tích được cấp GCN theo Quyết định giao, thuê, CMĐ của UB tỉnh</t>
  </si>
  <si>
    <t>Số lượng Giấy CNQSDĐ (Giấy)</t>
  </si>
  <si>
    <t>I. Đấu giá quyền sử dụng đất (05 dự án)</t>
  </si>
  <si>
    <t>Công ty TNHH Tiệp Phát</t>
  </si>
  <si>
    <t>Tuyến dân cư đường Trần Thị nhượng, tọa lạc phường An Hòa, thành phố Sa Đéc</t>
  </si>
  <si>
    <t>Công ty Cổ phần xây lắp và VLXD Đồng Tháp</t>
  </si>
  <si>
    <t xml:space="preserve">Đấu giá QSDĐ tại khu dân cư Bờ đông (giai đoạn 2), phường An Thạnh, thị xã Hồng Ngự </t>
  </si>
  <si>
    <t>Công ty TNHH Đầu tư và vốn góp Shine</t>
  </si>
  <si>
    <t>Đấu giá QSDĐ thực hiện dự án khu nhà phố Tân Quy Tây, thuộc xã Tân Quy Tây, thành phố Sa Đéc</t>
  </si>
  <si>
    <t>Toàn bộ dự án cấp chung một Giấy chứng nhận QSDĐ</t>
  </si>
  <si>
    <t>Công ty TNHH Vĩnh Thiện Đà Nẵng</t>
  </si>
  <si>
    <t>Đấu giá QSDĐ thực hiện dự án xây dựng Trung Tâm dịch vụ, thương mại và nhà ở khóm 4, phường 1, thành phố Sa Đéc</t>
  </si>
  <si>
    <t>Công ty TNHH An Châu Chương</t>
  </si>
  <si>
    <t>Đấu giá QSDĐ thực hiện dự án khu nhà phố Nguyễn Hữu Cảnh, khóm 4, phường 1, thành phố Sa Đéc</t>
  </si>
  <si>
    <t>II. Giao đất, thuê đất không thông qua đấu giá (07 dự án)</t>
  </si>
  <si>
    <t>Công ty TNHH MTV xây lắp và VLXD Đồng Tháp (nay là Công ty Cổ phần xây lắp và VLXD Đồng Tháp)</t>
  </si>
  <si>
    <t>Dự án xây dựng nhà phố tuyến đô thị đường Trần Thị Nhượng, phường 1, thành phố Sa Đéc</t>
  </si>
  <si>
    <t>Công ty TNHH MTV Phát triển đô thị Tuấn Nguyễn</t>
  </si>
  <si>
    <t>Dự án đấu nối tuyến dân cư thị trấn Lai Vung, huyện Lai Vung của Công ty TNHH MTV Phát triển đô thị Tuấn Nguyễn</t>
  </si>
  <si>
    <t>Công ty Cổ phần Vincom Retail (dự án thành phố Sa Đéc)</t>
  </si>
  <si>
    <t>Dự án khu trung tâm dịch vụ thương mại Khóm 4, phường 1, thành phố Sa Đéc</t>
  </si>
  <si>
    <t>Công ty Cổ phần Vincom Retail (dự án thành phố Cao Lãnh)</t>
  </si>
  <si>
    <t>Dự án khu trung tâm dịch vụ thương mại và shophouse Cao Lãnh – Đồng Tháp, tọa lạc phường 1, thành phố Cao Lãnh</t>
  </si>
  <si>
    <t xml:space="preserve">Công ty TNHH XNK Phương Thanh </t>
  </si>
  <si>
    <t>Dự án trung tâm dịch vụ, thương mại và du lịch tọa lạc phường 2, thành phố Sa Đéc</t>
  </si>
  <si>
    <t>Công ty Cổ phần Tập đoàn FLC</t>
  </si>
  <si>
    <t>Dự án khu dân cư đô thị ấp Phú Long, xã Tân Phú Đông, thành phố Sa Đéc</t>
  </si>
  <si>
    <t>Công ty CP Vĩnh Hoàn</t>
  </si>
  <si>
    <t>Dự án Nhà ở cho người lao động tọa lạc Khu dân cư Trần Quốc Toản, phường 11, thành phố Cao Lãnh</t>
  </si>
  <si>
    <t>Công ty cổ phần khai thác xây dựng Vận tải Phương Nam</t>
  </si>
  <si>
    <t xml:space="preserve">Dự án Nhà ở xã hội Mỹ Phú, phường Mỹ Phú, thành phố Cao Lãnh, tỉnh Đồng Tháp </t>
  </si>
  <si>
    <t>Chưa cấp Giấy</t>
  </si>
  <si>
    <t>Đang thẩm định</t>
  </si>
  <si>
    <t>III. Chuyển mục đích sử dụng đất (10 dự án)</t>
  </si>
  <si>
    <t>Công ty TNHH MTV BĐS Nguyễn Hùng</t>
  </si>
  <si>
    <t>Dự án Nhà ở xã hội Nguyễn Hùng thị xã Hồng Ngự, tọa lạc phường An Thạnh, thành phố Hồng Ngự</t>
  </si>
  <si>
    <t>Công ty TNHH MTV phát triển chợ Thảo Huyên</t>
  </si>
  <si>
    <t>Dự án xây dựng chợ Phương Trà, xã Phương Trà, huyện Cao Lãnh</t>
  </si>
  <si>
    <t>Công ty TNHH MTV xây dựng Thanh Hùng Phát (dự án Lai Vung)</t>
  </si>
  <si>
    <t>Dự án mở rộng chợ Ngã Năm Cây Trăm, tọa lạc xã Long Thắng, huyện Lai Vung</t>
  </si>
  <si>
    <t>Công ty TNHH MTV xây dựng Thanh Hùng Phát (dự án Lấp Vò)</t>
  </si>
  <si>
    <t>Dự án xây dựng chợ Thầy Lâm, xã Mỹ An Hưng B, huyện Lấp Vò</t>
  </si>
  <si>
    <t>Công ty TNHH MTV Dương Khang</t>
  </si>
  <si>
    <t>Dự án chợ dân lập Tân Long và Khu dân cư, tọa lạc xã Tân Long, huyện Thanh Bình</t>
  </si>
  <si>
    <t>Công ty Cổ phần đầu tư phát triển nhà và Khu công nghiệp Đồng Tháp</t>
  </si>
  <si>
    <t>Dự án Khu dân cư phường Mỹ Phú (giai đoạn 1), thành phố Cao Lãnh</t>
  </si>
  <si>
    <t>Công ty Cổ phần dầu cá Châu Á</t>
  </si>
  <si>
    <t>Dự án Khu dân cư Sao Mai Bình, tọa lạc xã Thành Trung, huyện Lấp Vò</t>
  </si>
  <si>
    <t>Công ty TNHH Nguyễn Vang</t>
  </si>
  <si>
    <t>Dự án chợ Phong Hòa, tọa lạc xã Phong Hòa, huyện Lai Vung</t>
  </si>
  <si>
    <t>Chưa hoàn thành nghĩa vụ tài chính về đất đai</t>
  </si>
  <si>
    <t>Công ty TNHH xây dựng – BĐS Thanh Vân</t>
  </si>
  <si>
    <t>Dự án Khu dân cư Ngô Thị Thúy Vân, tọa lạc Phường An Hòa, thành phố Sa Đéc</t>
  </si>
  <si>
    <t>Công ty TNHH Tư vấn – Thiết kế - Xây dựng – Thương mại Kiến Quãng</t>
  </si>
  <si>
    <t>Dự án chợ Hang Mai kết hợp khu dân cư, tọa lạc xã An Nhơn, huyện Châu Thành</t>
  </si>
  <si>
    <t>Nhà đầu tư</t>
  </si>
  <si>
    <t>Tình hình thực hiện chuyển nhượng dự án</t>
  </si>
  <si>
    <t>Khó khăn, vướng mắc và nguyên  nhân trong việc chuyển nhượng dự án</t>
  </si>
  <si>
    <t>THỐNG KÊ CHUYỂN NHƯỢNG CÁC DỰ ÁN BẤT ĐỘNG SẢN TẠI ĐỊA PHƯƠNG TỪ NĂM 2015 ĐẾN HẾT NĂM 2023</t>
  </si>
  <si>
    <t>DANH SÁCH CÁC DỰ ÁN BẤT ĐỘNG SẢN TRÊN ĐỊA BÀN TỈNH ĐỒNG THÁP GIAI ĐOẠN 2015-2023</t>
  </si>
  <si>
    <t>THỐNG KÊ CÁC DỰ ÁN ĐẦU TƯ XÂY DỰNG NHÀ Ở XÃ HỘI TỪ NĂM 2015 ĐẾN HẾT NĂM 2023</t>
  </si>
  <si>
    <t>PHỤ LỤC 16</t>
  </si>
  <si>
    <t>PHỤ LỤC 17</t>
  </si>
  <si>
    <t>PHỤ LỤC 18</t>
  </si>
  <si>
    <t>PHỤ LỤC 19</t>
  </si>
  <si>
    <t>UBND Tỉnh</t>
  </si>
  <si>
    <t>Diện tích theo quy hoạch sử dụng đất đã được phê duyệt (2016-2020) (ha)</t>
  </si>
  <si>
    <t>THỜI ĐIỂM
BAN HÀNH</t>
  </si>
  <si>
    <t>THỜI ĐIỂM
CÓ HIỆU LỰC</t>
  </si>
  <si>
    <t>CƠ QUAN/
TỔ CHỨC BAN HÀNH</t>
  </si>
  <si>
    <t>THỐNG KÊ CÁC VĂN BẢN QUY PHẠM PHÁP LUẬT VỀ QUẢN LÝ THỊ TRƯỜNG BẤT ĐỘNG SẢN VÀ PHÁT TRIỂN NHÀ Ở XÃ HỘI
TỪ NĂM 2015 ĐẾN HẾT NĂM 2022</t>
  </si>
  <si>
    <t>- Thống kê những vướng mắc, bất cập trong quy định pháp luật về quản lý thị trường bất động sản được phân loại theo từng lĩnh vực, pháp luật cụ thể như về: đất đai, quy hoạch, kinh doanh bất động sản, nhà ở, xây dựng, dân sự, trái phiếu doanh nghiệp, dân dụng... và phát triển nhà ở xã hội.
- Đánh giá những vướng mắc, bất cập này đã được giải quyết/chưa được giải quyết sau khi các luật có liên quan được sửa đổi và thông qua tính đến kỳ họp thứ 6 (tháng 10/2023), Quốc hội Khóa XV.</t>
  </si>
  <si>
    <t>THỐNG KÊ CÁC DỰ ÁN ĐẦU TƯ XÂY DỰNG NHÀ Ở THƯƠNG MẠI, KHU ĐÔ THỊ 
TỪ NĂM 2015 ĐẾN HẾT NĂM 2023</t>
  </si>
  <si>
    <r>
      <rPr>
        <b/>
        <sz val="12"/>
        <color indexed="8"/>
        <rFont val="Times New Roman"/>
        <family val="1"/>
      </rPr>
      <t>Ghi chú:</t>
    </r>
    <r>
      <rPr>
        <sz val="12"/>
        <color indexed="8"/>
        <rFont val="Times New Roman"/>
        <family val="1"/>
      </rPr>
      <t xml:space="preserve"> 
(4) Làm rõ tổng số nhà ở, căn hộ, tổng số diện tích sàn thương mại dịch vụ dự kiến của dự án bất động sản;
(5) Làm rõ tổng số nhà ở, căn hộ, tổng số diện tích sàn thương mại dịch vụ đã hoàn thành đầu tư xây dựng, đưa vào sử dụng của dự án bất động sản;
(6) Làm rõ tổng số nhà ở, căn hộ, tổng số diện tích sàn thương mại dịch vụ đang triển khai, chậm tiến độ;
(7) Tóm lược những khó khăn, vướng mắc và nguyên nhân đối với những dự án đầu tư xây dựng nhà ở thương mại, khu đô thị đã được chấp thuận chủ trương đầu tư nhưng chưa triển khai hoặc chậm triển khai.</t>
    </r>
  </si>
  <si>
    <t>- Dự án Thành phần 2: các hạng mục đang triển khai gồm:
+ Hệ thống giao thông nội bộ Khu công nghiệp (kể cả vỉa hè) đường số 1, số 1a, số 2, số 3,  số 4, số 5
+ Hệ thống thu gom nước thải toàn bộ Khu công nghiệp
+ Hệ thống thoát nước mưa toàn bộ trong hàng rào Khu công nghiệp
+ Nhà máy xử lý nước thải tập trung modul 2 và 3. 
+ Hệ thống đường ống cấp nước toàn bộ Khu công nghiệp
+ Hệ thống cấp điện
+ Cây xanh đường số 1, 1a, số 2, đường số 3, đường số 4 và cây xanh cách ly của Khu công nghiệp
+ Nhà máy cấp nước
+ Bến bãi lên xuống hàng hóa
+ Âu thuyền, bờ kè.</t>
  </si>
  <si>
    <r>
      <t>Đất ở (m</t>
    </r>
    <r>
      <rPr>
        <b/>
        <vertAlign val="superscript"/>
        <sz val="13"/>
        <rFont val="Times New Roman"/>
        <family val="1"/>
      </rPr>
      <t>2</t>
    </r>
    <r>
      <rPr>
        <b/>
        <sz val="13"/>
        <rFont val="Times New Roman"/>
        <family val="1"/>
      </rPr>
      <t>)</t>
    </r>
  </si>
  <si>
    <r>
      <t>Đất phi nông nghiệp (m</t>
    </r>
    <r>
      <rPr>
        <b/>
        <vertAlign val="superscript"/>
        <sz val="13"/>
        <rFont val="Times New Roman"/>
        <family val="1"/>
      </rPr>
      <t>2</t>
    </r>
    <r>
      <rPr>
        <b/>
        <sz val="13"/>
        <rFont val="Times New Roman"/>
        <family val="1"/>
      </rPr>
      <t>)</t>
    </r>
  </si>
  <si>
    <t xml:space="preserve">Thực hiện Luật Quy hoạch năm 2017. Tỉnh Đồng Tháp tiến hành lập Quy hoạch tỉnh cho giai đoạn 2021-2030, tầm nhìn đến nưm 2050 (không lập quy hoạch sử dụng dất cấp tỉnh). Do đó, đối với các loại đất như: Khu công nghiệp, cụm công nghiệp, thương mại, dịch vụ và đất ở tỉnh Đồng Tháp thực hiện theo quy hoạch tỉnh được phê duyệt   </t>
  </si>
  <si>
    <t xml:space="preserve">Theo quy hoạch sử dụng đất, đối với diện tích đất ở được xác định theo Thông tư số 27/2018/TT-BTNMT ngày 14/12/2018 của Bộ Tài nguyên và Môi trường (không xác định chi tiết cho các dự án bất động sản) </t>
  </si>
  <si>
    <t xml:space="preserve">Theo quy hoạch sử dụng đất, đối với diện tích đất thương mại, dịch vụ được xác định theo Thông tư số 27/2018/TT-BTNMT ngày 14/12/2018 của Bộ Tài nguyên và Môi trường (không xác định chi tiết cho các dự án bất động sản) </t>
  </si>
  <si>
    <t>Giải quyết cho thuê mua
nhà ở xã hội</t>
  </si>
  <si>
    <t>Giải quyết cho thuê
nhà ở xã hội</t>
  </si>
  <si>
    <t>THỐNG KÊ ĐỐI TƯỢNG ĐƯỢC HƯỞNG CHÍNH SÁCH HỖ TRỢ VỀ NHÀ Ở XÃ HỘI THEO HÌNH THỨC HỖ TRỢ CÁC CHƯƠNG TRÌNH MỤC TIÊU VỀ NHÀ Ở,
HỖ TRỢ GIAO ĐẤT Ở CÓ MIỄN, GIẢM TIỀN SỬ DỤNG ĐẤT TỪ NĂM 2015 ĐẾN HẾT NĂM 2023</t>
  </si>
  <si>
    <r>
      <rPr>
        <b/>
        <sz val="12"/>
        <color indexed="8"/>
        <rFont val="Times New Roman"/>
        <family val="1"/>
      </rPr>
      <t xml:space="preserve">(1) </t>
    </r>
    <r>
      <rPr>
        <sz val="12"/>
        <color indexed="8"/>
        <rFont val="Times New Roman"/>
        <family val="1"/>
      </rPr>
      <t>Khoản 2 Điều 5 Nghị định số 100/2015//NĐ-CP đã được sửa đổi, bổ sung theo Nghị định số 49/2021/NĐ-CP về phát triển và quản lý nhà ở xã hội quy định: "2. Trường hợp dự án xây dựng nhà ở thương mại, khu đô thị có quy mô sử dụng đất nhỏ hơn 2ha tại các đô thị loại đặc biệt và loại I hoặc nhỏ hơn 5ha tại các đô thị loại II và loại III thì chủ đầu tư không phải dành quỹ đất 20% và có nghĩa vụ nộp tiền sử dụng đất cho toàn bộ diện tích đất của dự án theo quy định của pháp luật về đất đai."</t>
    </r>
  </si>
  <si>
    <t>ĐÔ THỊ
LOẠI ĐẶC BIỆT</t>
  </si>
  <si>
    <t>Các ưu đãi khác theo quy định của pháp luật (2)</t>
  </si>
  <si>
    <t>Nghị quyết thông qua chương trình phát triển đô thị tỉnh Đồng Tháp đến năm 2020 và định hướng đến năm 2030</t>
  </si>
  <si>
    <t>HĐND Tỉnh</t>
  </si>
  <si>
    <t>(Kèm theo báo cáo số          /BC-HĐND ngày 01 tháng 4 năm 2024 của Thường trực HĐND tỉnh Đồng Tháp)</t>
  </si>
  <si>
    <t>NHỮNG VƯỚNG MẮC, BẤT CẬP TRONG CHÍNH SÁCH, PHÁP LUẬT VỀ QUẢN LÝ THỊ TRƯỜNG BẤT ĐỘNG SẢN
VÀ PHÁT TRIỂN NHÀ Ở XÃ HỘI TỪ NĂM 2015 ĐẾN HẾT NĂM 2023</t>
  </si>
  <si>
    <t>THỐNG KÊ ĐỐI TƯỢNG ĐƯỢC HƯỞNG CHÍNH SÁCH HỖ TRỢ VỀ NHÀ Ở XÃ HỘI THEO HÌNH THỨC HỖ TRỢ CHO VAY VỐN ƯU ĐÃI CỦA NHÀ NƯỚC
THÔNG QUA NGÂN HÀNG CHÍNH SÁCH XÃ HỘI, TỔ CHỨC TÍN DỤNG DO NHÀ NƯỚC CHỈ ĐỊNH TỪ NĂM 2015 ĐẾN HẾT NĂM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</si>
</sst>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_(* \(#,##0.00\);_(* &quot;-&quot;??_);_(@_)"/>
    <numFmt numFmtId="165" formatCode="_-* #,##0\ _₫_-;\-* #,##0\ _₫_-;_-* &quot;-&quot;??\ _₫_-;_-@_-"/>
    <numFmt numFmtId="166" formatCode="_-* #,##0.000\ _₫_-;\-* #,##0.000\ _₫_-;_-* &quot;-&quot;??\ _₫_-;_-@_-"/>
    <numFmt numFmtId="167" formatCode="_(* #,##0.0_);_(* \(#,##0.0\);_(* &quot;-&quot;??_);_(@_)"/>
    <numFmt numFmtId="168" formatCode="#,##0.0"/>
    <numFmt numFmtId="169" formatCode="0.0"/>
    <numFmt numFmtId="170" formatCode="#,##0.0000"/>
  </numFmts>
  <fonts count="39" x14ac:knownFonts="1">
    <font>
      <sz val="11"/>
      <color theme="1"/>
      <name val="Arial"/>
      <family val="2"/>
      <charset val="163"/>
      <scheme val="minor"/>
    </font>
    <font>
      <sz val="11"/>
      <color theme="1"/>
      <name val="Arial"/>
      <family val="2"/>
      <scheme val="minor"/>
    </font>
    <font>
      <b/>
      <sz val="13"/>
      <color theme="1"/>
      <name val="Times New Roman"/>
      <family val="1"/>
    </font>
    <font>
      <sz val="11"/>
      <color theme="1"/>
      <name val="Times New Roman"/>
      <family val="1"/>
    </font>
    <font>
      <sz val="13"/>
      <color theme="1"/>
      <name val="Times New Roman"/>
      <family val="1"/>
    </font>
    <font>
      <sz val="11"/>
      <color theme="1"/>
      <name val="Arial"/>
      <family val="2"/>
      <charset val="163"/>
      <scheme val="minor"/>
    </font>
    <font>
      <b/>
      <sz val="11"/>
      <color theme="1"/>
      <name val="Times New Roman"/>
      <family val="1"/>
    </font>
    <font>
      <sz val="13"/>
      <name val="Times New Roman"/>
      <family val="1"/>
    </font>
    <font>
      <b/>
      <sz val="12"/>
      <color theme="1"/>
      <name val="Times New Roman"/>
      <family val="1"/>
    </font>
    <font>
      <sz val="12"/>
      <color theme="1"/>
      <name val="Times New Roman"/>
      <family val="1"/>
    </font>
    <font>
      <sz val="12"/>
      <color indexed="8"/>
      <name val="Times New Roman"/>
      <family val="1"/>
    </font>
    <font>
      <b/>
      <sz val="12"/>
      <color indexed="8"/>
      <name val="Times New Roman"/>
      <family val="1"/>
    </font>
    <font>
      <sz val="11"/>
      <color theme="1"/>
      <name val="Arial"/>
      <family val="1"/>
      <scheme val="minor"/>
    </font>
    <font>
      <i/>
      <sz val="14"/>
      <color indexed="8"/>
      <name val="Times New Roman"/>
      <family val="1"/>
    </font>
    <font>
      <i/>
      <sz val="14"/>
      <color theme="1"/>
      <name val="Arial"/>
      <family val="2"/>
      <charset val="163"/>
      <scheme val="minor"/>
    </font>
    <font>
      <i/>
      <sz val="12"/>
      <color theme="1"/>
      <name val="Times New Roman"/>
      <family val="1"/>
    </font>
    <font>
      <sz val="10"/>
      <name val="Arial"/>
      <family val="2"/>
    </font>
    <font>
      <sz val="12"/>
      <color theme="1"/>
      <name val="Arial"/>
      <family val="2"/>
      <charset val="163"/>
      <scheme val="minor"/>
    </font>
    <font>
      <sz val="8"/>
      <name val="Arial"/>
      <family val="2"/>
      <charset val="163"/>
      <scheme val="minor"/>
    </font>
    <font>
      <i/>
      <sz val="11"/>
      <color theme="1"/>
      <name val="Times New Roman"/>
      <family val="1"/>
    </font>
    <font>
      <b/>
      <sz val="13"/>
      <name val="Times New Roman"/>
      <family val="1"/>
    </font>
    <font>
      <sz val="11"/>
      <color theme="1"/>
      <name val="Arial"/>
      <family val="2"/>
      <scheme val="minor"/>
    </font>
    <font>
      <b/>
      <sz val="12"/>
      <name val="Times New Roman"/>
      <family val="1"/>
    </font>
    <font>
      <b/>
      <sz val="15"/>
      <name val="Times New Roman"/>
      <family val="1"/>
    </font>
    <font>
      <i/>
      <sz val="14"/>
      <name val="Times New Roman"/>
      <family val="1"/>
    </font>
    <font>
      <b/>
      <sz val="14"/>
      <name val="Times New Roman"/>
      <family val="1"/>
    </font>
    <font>
      <b/>
      <sz val="14"/>
      <color theme="1"/>
      <name val="Times New Roman"/>
      <family val="1"/>
    </font>
    <font>
      <sz val="14"/>
      <color theme="1"/>
      <name val="Times New Roman"/>
      <family val="1"/>
    </font>
    <font>
      <sz val="14"/>
      <name val="Times New Roman"/>
      <family val="1"/>
    </font>
    <font>
      <sz val="10"/>
      <color theme="1"/>
      <name val="Times New Roman"/>
      <family val="1"/>
      <charset val="163"/>
    </font>
    <font>
      <sz val="11"/>
      <name val="Arial"/>
      <family val="2"/>
      <scheme val="minor"/>
    </font>
    <font>
      <b/>
      <sz val="16"/>
      <name val="Times New Roman"/>
      <family val="1"/>
    </font>
    <font>
      <i/>
      <sz val="16"/>
      <name val="Times New Roman"/>
      <family val="1"/>
    </font>
    <font>
      <b/>
      <vertAlign val="superscript"/>
      <sz val="13"/>
      <name val="Times New Roman"/>
      <family val="1"/>
    </font>
    <font>
      <b/>
      <sz val="11"/>
      <name val="Arial"/>
      <family val="2"/>
      <scheme val="minor"/>
    </font>
    <font>
      <sz val="12"/>
      <color theme="1"/>
      <name val="Times New Roman"/>
      <family val="1"/>
      <charset val="163"/>
    </font>
    <font>
      <sz val="11"/>
      <color theme="1"/>
      <name val="Times New Roman"/>
      <family val="1"/>
      <scheme val="major"/>
    </font>
    <font>
      <b/>
      <sz val="12"/>
      <color theme="1"/>
      <name val="Times New Roman"/>
      <family val="1"/>
      <scheme val="major"/>
    </font>
    <font>
      <sz val="12"/>
      <color theme="1"/>
      <name val="Times New Roman"/>
      <family val="1"/>
      <scheme val="major"/>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style="thin">
        <color indexed="64"/>
      </left>
      <right style="medium">
        <color auto="1"/>
      </right>
      <top style="thin">
        <color indexed="64"/>
      </top>
      <bottom style="thin">
        <color indexed="64"/>
      </bottom>
      <diagonal/>
    </border>
    <border>
      <left style="thin">
        <color auto="1"/>
      </left>
      <right style="medium">
        <color auto="1"/>
      </right>
      <top style="thin">
        <color auto="1"/>
      </top>
      <bottom/>
      <diagonal/>
    </border>
    <border>
      <left style="thin">
        <color indexed="64"/>
      </left>
      <right style="medium">
        <color auto="1"/>
      </right>
      <top/>
      <bottom/>
      <diagonal/>
    </border>
    <border>
      <left style="medium">
        <color auto="1"/>
      </left>
      <right/>
      <top style="thin">
        <color auto="1"/>
      </top>
      <bottom style="medium">
        <color auto="1"/>
      </bottom>
      <diagonal/>
    </border>
    <border>
      <left style="thin">
        <color indexed="64"/>
      </left>
      <right style="thin">
        <color indexed="64"/>
      </right>
      <top style="thin">
        <color indexed="64"/>
      </top>
      <bottom style="medium">
        <color auto="1"/>
      </bottom>
      <diagonal/>
    </border>
    <border>
      <left style="thin">
        <color auto="1"/>
      </left>
      <right style="medium">
        <color auto="1"/>
      </right>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5">
    <xf numFmtId="0" fontId="0" fillId="0" borderId="0"/>
    <xf numFmtId="43" fontId="5" fillId="0" borderId="0" applyFont="0" applyFill="0" applyBorder="0" applyAlignment="0" applyProtection="0"/>
    <xf numFmtId="0" fontId="16" fillId="0" borderId="0"/>
    <xf numFmtId="164" fontId="16" fillId="0" borderId="0" applyFont="0" applyFill="0" applyBorder="0" applyAlignment="0" applyProtection="0"/>
    <xf numFmtId="0" fontId="16" fillId="0" borderId="0"/>
    <xf numFmtId="0" fontId="16" fillId="0" borderId="0"/>
    <xf numFmtId="164" fontId="16" fillId="0" borderId="0" applyFont="0" applyFill="0" applyBorder="0" applyAlignment="0" applyProtection="0"/>
    <xf numFmtId="0" fontId="16" fillId="0" borderId="0"/>
    <xf numFmtId="164" fontId="16" fillId="0" borderId="0" applyFont="0" applyFill="0" applyBorder="0" applyAlignment="0" applyProtection="0"/>
    <xf numFmtId="0" fontId="16" fillId="0" borderId="0"/>
    <xf numFmtId="0" fontId="16" fillId="0" borderId="0"/>
    <xf numFmtId="0" fontId="16" fillId="0" borderId="0"/>
    <xf numFmtId="9" fontId="5" fillId="0" borderId="0" applyFont="0" applyFill="0" applyBorder="0" applyAlignment="0" applyProtection="0"/>
    <xf numFmtId="0" fontId="21" fillId="0" borderId="0"/>
    <xf numFmtId="0" fontId="1" fillId="0" borderId="0"/>
  </cellStyleXfs>
  <cellXfs count="226">
    <xf numFmtId="0" fontId="0" fillId="0" borderId="0" xfId="0"/>
    <xf numFmtId="0" fontId="2" fillId="0" borderId="1" xfId="0" applyFont="1" applyBorder="1"/>
    <xf numFmtId="0" fontId="2" fillId="0" borderId="1" xfId="0" applyFont="1" applyBorder="1" applyAlignment="1">
      <alignment horizontal="center"/>
    </xf>
    <xf numFmtId="0" fontId="2" fillId="0" borderId="0" xfId="0" applyFont="1"/>
    <xf numFmtId="0" fontId="6" fillId="0" borderId="0" xfId="0" applyFont="1"/>
    <xf numFmtId="165" fontId="2" fillId="0" borderId="1" xfId="1" applyNumberFormat="1" applyFont="1" applyBorder="1"/>
    <xf numFmtId="0" fontId="2" fillId="0" borderId="1" xfId="0" applyFont="1" applyBorder="1" applyAlignment="1">
      <alignment horizontal="center" vertical="center" wrapText="1"/>
    </xf>
    <xf numFmtId="0" fontId="4" fillId="0" borderId="1" xfId="0" applyFont="1" applyBorder="1" applyAlignment="1">
      <alignment horizontal="center"/>
    </xf>
    <xf numFmtId="0" fontId="6" fillId="0" borderId="0" xfId="0" applyFont="1" applyAlignment="1">
      <alignment horizontal="left"/>
    </xf>
    <xf numFmtId="165" fontId="6" fillId="0" borderId="0" xfId="0" applyNumberFormat="1" applyFont="1"/>
    <xf numFmtId="0" fontId="8" fillId="0" borderId="1" xfId="0" applyFont="1" applyBorder="1" applyAlignment="1">
      <alignment horizontal="center" vertical="top" wrapText="1"/>
    </xf>
    <xf numFmtId="0" fontId="9" fillId="0" borderId="1" xfId="0" applyFont="1" applyBorder="1" applyAlignment="1">
      <alignment horizontal="center" vertical="center"/>
    </xf>
    <xf numFmtId="0" fontId="4" fillId="0" borderId="1"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lef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quotePrefix="1" applyFont="1" applyBorder="1" applyAlignment="1">
      <alignment horizontal="center" vertical="center"/>
    </xf>
    <xf numFmtId="169" fontId="9" fillId="0" borderId="1" xfId="5" applyNumberFormat="1" applyFont="1" applyBorder="1" applyAlignment="1">
      <alignment horizontal="right" vertical="center" wrapText="1"/>
    </xf>
    <xf numFmtId="2" fontId="9" fillId="0" borderId="1" xfId="4" applyNumberFormat="1" applyFont="1" applyBorder="1" applyAlignment="1">
      <alignment horizontal="right" vertical="center" wrapText="1"/>
    </xf>
    <xf numFmtId="167" fontId="9" fillId="0" borderId="1" xfId="8" applyNumberFormat="1" applyFont="1" applyFill="1" applyBorder="1" applyAlignment="1">
      <alignment horizontal="center" vertical="center" wrapText="1"/>
    </xf>
    <xf numFmtId="169" fontId="9" fillId="0" borderId="1" xfId="10" applyNumberFormat="1" applyFont="1" applyBorder="1" applyAlignment="1">
      <alignment horizontal="right" vertical="center" wrapText="1"/>
    </xf>
    <xf numFmtId="2" fontId="9" fillId="0" borderId="1" xfId="9" applyNumberFormat="1" applyFont="1" applyBorder="1" applyAlignment="1">
      <alignment horizontal="right" vertical="center" wrapText="1"/>
    </xf>
    <xf numFmtId="2" fontId="9" fillId="0" borderId="1" xfId="9" quotePrefix="1" applyNumberFormat="1" applyFont="1" applyBorder="1" applyAlignment="1">
      <alignment horizontal="right" vertical="center" wrapText="1"/>
    </xf>
    <xf numFmtId="0" fontId="17" fillId="0" borderId="1" xfId="0" applyFont="1" applyBorder="1"/>
    <xf numFmtId="169" fontId="8" fillId="0" borderId="1" xfId="10" applyNumberFormat="1" applyFont="1" applyBorder="1" applyAlignment="1">
      <alignment horizontal="right" vertical="center" wrapText="1"/>
    </xf>
    <xf numFmtId="2" fontId="8" fillId="0" borderId="1" xfId="10" applyNumberFormat="1" applyFont="1" applyBorder="1" applyAlignment="1">
      <alignment horizontal="right" vertical="center" wrapText="1"/>
    </xf>
    <xf numFmtId="0" fontId="8" fillId="0" borderId="1" xfId="10" applyFont="1" applyBorder="1" applyAlignment="1">
      <alignment horizontal="right" vertical="center" wrapText="1"/>
    </xf>
    <xf numFmtId="0" fontId="4" fillId="0" borderId="1" xfId="0" applyFont="1" applyBorder="1"/>
    <xf numFmtId="165" fontId="4" fillId="0" borderId="1" xfId="1" applyNumberFormat="1" applyFont="1" applyBorder="1"/>
    <xf numFmtId="0" fontId="21" fillId="0" borderId="0" xfId="13"/>
    <xf numFmtId="170" fontId="25" fillId="0" borderId="1" xfId="13" applyNumberFormat="1" applyFont="1" applyBorder="1" applyAlignment="1">
      <alignment horizontal="center" vertical="center" wrapText="1"/>
    </xf>
    <xf numFmtId="0" fontId="25" fillId="0" borderId="1" xfId="13" applyFont="1" applyBorder="1" applyAlignment="1">
      <alignment horizontal="center" vertical="center" wrapText="1"/>
    </xf>
    <xf numFmtId="0" fontId="27" fillId="0" borderId="19" xfId="13" applyFont="1" applyBorder="1" applyAlignment="1">
      <alignment horizontal="center" vertical="center" wrapText="1"/>
    </xf>
    <xf numFmtId="0" fontId="28" fillId="0" borderId="18" xfId="13" applyFont="1" applyBorder="1" applyAlignment="1">
      <alignment horizontal="center" vertical="center" wrapText="1"/>
    </xf>
    <xf numFmtId="0" fontId="28" fillId="0" borderId="1" xfId="13" applyFont="1" applyBorder="1" applyAlignment="1">
      <alignment horizontal="left" vertical="center" wrapText="1"/>
    </xf>
    <xf numFmtId="3" fontId="28" fillId="0" borderId="1" xfId="13" applyNumberFormat="1" applyFont="1" applyBorder="1" applyAlignment="1">
      <alignment horizontal="right" vertical="center" wrapText="1"/>
    </xf>
    <xf numFmtId="3" fontId="27" fillId="0" borderId="19" xfId="13" applyNumberFormat="1" applyFont="1" applyBorder="1" applyAlignment="1">
      <alignment horizontal="center" vertical="center" wrapText="1"/>
    </xf>
    <xf numFmtId="0" fontId="28" fillId="0" borderId="22" xfId="13" applyFont="1" applyBorder="1" applyAlignment="1">
      <alignment horizontal="center" vertical="center" wrapText="1"/>
    </xf>
    <xf numFmtId="0" fontId="28" fillId="0" borderId="23" xfId="13" applyFont="1" applyBorder="1" applyAlignment="1">
      <alignment horizontal="left" vertical="center" wrapText="1"/>
    </xf>
    <xf numFmtId="3" fontId="28" fillId="0" borderId="23" xfId="13" applyNumberFormat="1" applyFont="1" applyBorder="1" applyAlignment="1">
      <alignment horizontal="right" vertical="center" wrapText="1"/>
    </xf>
    <xf numFmtId="0" fontId="29" fillId="0" borderId="0" xfId="13" applyFont="1"/>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horizontal="justify" vertical="center" wrapText="1"/>
    </xf>
    <xf numFmtId="0" fontId="8" fillId="0" borderId="0" xfId="0" applyFont="1" applyAlignment="1">
      <alignment vertical="center"/>
    </xf>
    <xf numFmtId="0" fontId="15" fillId="0" borderId="0" xfId="0" applyFont="1" applyAlignment="1">
      <alignment vertical="center"/>
    </xf>
    <xf numFmtId="0" fontId="27" fillId="0" borderId="1" xfId="0" applyFont="1" applyBorder="1" applyAlignment="1">
      <alignment horizontal="left" vertical="center" wrapText="1"/>
    </xf>
    <xf numFmtId="165" fontId="27" fillId="0" borderId="1" xfId="1" applyNumberFormat="1" applyFont="1" applyBorder="1" applyAlignment="1">
      <alignment horizontal="center" vertical="center" wrapText="1"/>
    </xf>
    <xf numFmtId="0" fontId="8"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xf numFmtId="0" fontId="8" fillId="0" borderId="5" xfId="0" applyFont="1" applyBorder="1" applyAlignment="1">
      <alignment horizontal="left" vertical="center"/>
    </xf>
    <xf numFmtId="0" fontId="19" fillId="0" borderId="11" xfId="0" applyFont="1" applyBorder="1" applyAlignment="1">
      <alignment horizontal="center" vertical="center"/>
    </xf>
    <xf numFmtId="0" fontId="8" fillId="0" borderId="0" xfId="0" applyFont="1" applyAlignment="1">
      <alignment horizontal="center" vertical="center"/>
    </xf>
    <xf numFmtId="0" fontId="15" fillId="0" borderId="11" xfId="0" applyFont="1" applyBorder="1" applyAlignment="1">
      <alignment horizontal="center" vertical="center"/>
    </xf>
    <xf numFmtId="4" fontId="24" fillId="0" borderId="12" xfId="13"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justify" vertical="center" wrapText="1"/>
    </xf>
    <xf numFmtId="0" fontId="6" fillId="0" borderId="0" xfId="0" applyFont="1" applyAlignment="1">
      <alignment vertical="center"/>
    </xf>
    <xf numFmtId="0" fontId="15" fillId="0" borderId="11" xfId="0" applyFont="1" applyBorder="1" applyAlignment="1">
      <alignment horizontal="center" vertical="center" wrapText="1"/>
    </xf>
    <xf numFmtId="0" fontId="3" fillId="0" borderId="0" xfId="0" applyFont="1" applyAlignment="1">
      <alignment vertical="center"/>
    </xf>
    <xf numFmtId="43" fontId="3" fillId="0" borderId="1" xfId="1" applyFont="1" applyBorder="1" applyAlignment="1">
      <alignment vertical="center"/>
    </xf>
    <xf numFmtId="0" fontId="3" fillId="0" borderId="1" xfId="0" applyFont="1" applyBorder="1" applyAlignment="1">
      <alignment vertical="center"/>
    </xf>
    <xf numFmtId="166" fontId="3" fillId="0" borderId="1" xfId="1" applyNumberFormat="1" applyFont="1" applyBorder="1" applyAlignment="1">
      <alignment vertical="center"/>
    </xf>
    <xf numFmtId="165" fontId="3" fillId="0" borderId="1" xfId="1" applyNumberFormat="1" applyFont="1" applyBorder="1" applyAlignment="1">
      <alignment vertical="center"/>
    </xf>
    <xf numFmtId="0" fontId="2" fillId="0" borderId="0" xfId="0" applyFont="1" applyAlignment="1">
      <alignment vertical="center"/>
    </xf>
    <xf numFmtId="165" fontId="6" fillId="0" borderId="0" xfId="0" applyNumberFormat="1" applyFont="1" applyAlignment="1">
      <alignment vertical="center"/>
    </xf>
    <xf numFmtId="0" fontId="0" fillId="0" borderId="0" xfId="0" applyAlignment="1">
      <alignment vertical="center"/>
    </xf>
    <xf numFmtId="0" fontId="30" fillId="0" borderId="0" xfId="14" applyFont="1"/>
    <xf numFmtId="0" fontId="31" fillId="0" borderId="0" xfId="14" applyFont="1" applyAlignment="1">
      <alignment horizontal="center" wrapText="1"/>
    </xf>
    <xf numFmtId="0" fontId="31" fillId="0" borderId="0" xfId="14" applyFont="1" applyAlignment="1">
      <alignment horizontal="center"/>
    </xf>
    <xf numFmtId="0" fontId="20" fillId="0" borderId="1" xfId="14" applyFont="1" applyBorder="1" applyAlignment="1">
      <alignment horizontal="center" vertical="center" wrapText="1"/>
    </xf>
    <xf numFmtId="168" fontId="20" fillId="0" borderId="1" xfId="14" applyNumberFormat="1" applyFont="1" applyBorder="1" applyAlignment="1">
      <alignment horizontal="center" vertical="center" wrapText="1"/>
    </xf>
    <xf numFmtId="0" fontId="20" fillId="0" borderId="19" xfId="14" applyFont="1" applyBorder="1" applyAlignment="1">
      <alignment horizontal="center" vertical="center" wrapText="1"/>
    </xf>
    <xf numFmtId="0" fontId="7" fillId="0" borderId="16" xfId="14" applyFont="1" applyBorder="1" applyAlignment="1">
      <alignment horizontal="center" vertical="center" wrapText="1"/>
    </xf>
    <xf numFmtId="168" fontId="25" fillId="0" borderId="1" xfId="14" applyNumberFormat="1" applyFont="1" applyBorder="1" applyAlignment="1">
      <alignment horizontal="center" vertical="center" wrapText="1"/>
    </xf>
    <xf numFmtId="168" fontId="7" fillId="0" borderId="1" xfId="14" applyNumberFormat="1" applyFont="1" applyBorder="1" applyAlignment="1">
      <alignment horizontal="center" vertical="center" wrapText="1"/>
    </xf>
    <xf numFmtId="0" fontId="7" fillId="0" borderId="1" xfId="14" applyFont="1" applyBorder="1" applyAlignment="1">
      <alignment horizontal="center" vertical="center" wrapText="1"/>
    </xf>
    <xf numFmtId="0" fontId="7" fillId="0" borderId="19" xfId="14" applyFont="1" applyBorder="1" applyAlignment="1">
      <alignment horizontal="center" vertical="center" wrapText="1"/>
    </xf>
    <xf numFmtId="0" fontId="34" fillId="0" borderId="0" xfId="14" applyFont="1"/>
    <xf numFmtId="0" fontId="20" fillId="0" borderId="23" xfId="14" applyFont="1" applyBorder="1"/>
    <xf numFmtId="168" fontId="25" fillId="0" borderId="23" xfId="14" applyNumberFormat="1" applyFont="1" applyBorder="1" applyAlignment="1">
      <alignment horizontal="center" vertical="center" wrapText="1"/>
    </xf>
    <xf numFmtId="0" fontId="20" fillId="0" borderId="32" xfId="14" applyFont="1" applyBorder="1" applyAlignment="1">
      <alignment horizontal="right"/>
    </xf>
    <xf numFmtId="168" fontId="30" fillId="0" borderId="0" xfId="14" applyNumberFormat="1" applyFont="1"/>
    <xf numFmtId="0" fontId="4" fillId="0" borderId="1" xfId="0" applyFont="1" applyBorder="1" applyAlignment="1">
      <alignment vertical="center"/>
    </xf>
    <xf numFmtId="0" fontId="2" fillId="0" borderId="1" xfId="0" applyFont="1" applyBorder="1" applyAlignment="1">
      <alignment vertical="center"/>
    </xf>
    <xf numFmtId="165" fontId="4" fillId="0" borderId="1" xfId="1" applyNumberFormat="1" applyFont="1" applyBorder="1" applyAlignment="1">
      <alignment vertical="center"/>
    </xf>
    <xf numFmtId="0" fontId="4" fillId="0" borderId="1" xfId="0" applyFont="1" applyBorder="1" applyAlignment="1">
      <alignment vertical="center" wrapText="1"/>
    </xf>
    <xf numFmtId="43" fontId="2" fillId="0" borderId="1" xfId="1" applyFont="1" applyBorder="1" applyAlignment="1">
      <alignment vertical="center"/>
    </xf>
    <xf numFmtId="165" fontId="2" fillId="0" borderId="1" xfId="1" applyNumberFormat="1" applyFont="1" applyBorder="1" applyAlignment="1">
      <alignment vertical="center"/>
    </xf>
    <xf numFmtId="0" fontId="6" fillId="0" borderId="0" xfId="0" applyFont="1" applyAlignment="1">
      <alignment horizontal="left" vertical="center"/>
    </xf>
    <xf numFmtId="0" fontId="4" fillId="0" borderId="1" xfId="0" applyFont="1" applyBorder="1" applyAlignment="1">
      <alignment horizontal="justify" vertical="center" wrapText="1"/>
    </xf>
    <xf numFmtId="0" fontId="7" fillId="0" borderId="1" xfId="0" applyFont="1" applyBorder="1" applyAlignment="1">
      <alignment vertical="center" wrapText="1"/>
    </xf>
    <xf numFmtId="3" fontId="4" fillId="0" borderId="1" xfId="0" applyNumberFormat="1" applyFont="1" applyBorder="1" applyAlignment="1">
      <alignment vertical="center"/>
    </xf>
    <xf numFmtId="9" fontId="4" fillId="0" borderId="1" xfId="12" applyFont="1" applyFill="1" applyBorder="1" applyAlignment="1">
      <alignment vertical="center"/>
    </xf>
    <xf numFmtId="165" fontId="4" fillId="0" borderId="1" xfId="1" applyNumberFormat="1" applyFont="1" applyFill="1" applyBorder="1" applyAlignment="1">
      <alignment vertical="center"/>
    </xf>
    <xf numFmtId="3" fontId="2" fillId="0" borderId="1" xfId="0" applyNumberFormat="1" applyFont="1" applyBorder="1" applyAlignment="1">
      <alignment vertical="center"/>
    </xf>
    <xf numFmtId="165" fontId="2" fillId="0" borderId="1" xfId="0" applyNumberFormat="1" applyFont="1" applyBorder="1" applyAlignment="1">
      <alignment vertical="center"/>
    </xf>
    <xf numFmtId="9" fontId="2" fillId="0" borderId="1" xfId="0" applyNumberFormat="1" applyFont="1" applyBorder="1" applyAlignment="1">
      <alignment vertical="center"/>
    </xf>
    <xf numFmtId="165" fontId="4" fillId="0" borderId="1" xfId="1" applyNumberFormat="1" applyFont="1" applyBorder="1" applyAlignment="1">
      <alignment horizontal="center" vertical="center"/>
    </xf>
    <xf numFmtId="0" fontId="35" fillId="0" borderId="1" xfId="0" applyFont="1" applyBorder="1" applyAlignment="1">
      <alignment horizontal="center" vertical="center" wrapText="1"/>
    </xf>
    <xf numFmtId="0" fontId="35" fillId="0" borderId="1" xfId="0" applyFont="1" applyBorder="1" applyAlignment="1">
      <alignment horizontal="left" vertical="center" wrapText="1"/>
    </xf>
    <xf numFmtId="0" fontId="3" fillId="0" borderId="1" xfId="0" quotePrefix="1" applyFont="1" applyBorder="1" applyAlignment="1">
      <alignment horizontal="justify" vertical="center" wrapText="1"/>
    </xf>
    <xf numFmtId="0" fontId="9" fillId="0" borderId="1" xfId="0" quotePrefix="1" applyFont="1" applyBorder="1" applyAlignment="1">
      <alignment horizontal="justify" vertical="center" wrapText="1"/>
    </xf>
    <xf numFmtId="0" fontId="3" fillId="0" borderId="1" xfId="0" applyFont="1" applyBorder="1" applyAlignment="1">
      <alignment horizontal="justify" vertical="center" wrapText="1"/>
    </xf>
    <xf numFmtId="0" fontId="9" fillId="0" borderId="9" xfId="0" quotePrefix="1" applyFont="1" applyBorder="1" applyAlignment="1">
      <alignment horizontal="justify" vertical="center" wrapText="1"/>
    </xf>
    <xf numFmtId="0" fontId="9" fillId="0" borderId="10" xfId="0" quotePrefix="1" applyFont="1" applyBorder="1" applyAlignment="1">
      <alignment horizontal="justify" vertical="center" wrapText="1"/>
    </xf>
    <xf numFmtId="0" fontId="9" fillId="0" borderId="1" xfId="0" applyFont="1" applyBorder="1" applyAlignment="1">
      <alignment horizontal="justify" vertical="center"/>
    </xf>
    <xf numFmtId="49" fontId="9" fillId="0" borderId="1" xfId="2" applyNumberFormat="1" applyFont="1" applyBorder="1" applyAlignment="1">
      <alignment horizontal="justify" vertical="center" wrapText="1"/>
    </xf>
    <xf numFmtId="167" fontId="9" fillId="0" borderId="1" xfId="3" applyNumberFormat="1" applyFont="1" applyFill="1" applyBorder="1" applyAlignment="1">
      <alignment horizontal="justify" vertical="center" wrapText="1"/>
    </xf>
    <xf numFmtId="168" fontId="9" fillId="0" borderId="1" xfId="2" applyNumberFormat="1" applyFont="1" applyBorder="1" applyAlignment="1">
      <alignment horizontal="justify" vertical="center" wrapText="1"/>
    </xf>
    <xf numFmtId="167" fontId="9" fillId="0" borderId="1" xfId="6" applyNumberFormat="1" applyFont="1" applyFill="1" applyBorder="1" applyAlignment="1">
      <alignment horizontal="justify" vertical="center" wrapText="1"/>
    </xf>
    <xf numFmtId="168" fontId="9" fillId="0" borderId="1" xfId="7" applyNumberFormat="1" applyFont="1" applyBorder="1" applyAlignment="1">
      <alignment horizontal="justify" vertical="center" wrapText="1"/>
    </xf>
    <xf numFmtId="167" fontId="9" fillId="0" borderId="1" xfId="8" applyNumberFormat="1" applyFont="1" applyFill="1" applyBorder="1" applyAlignment="1">
      <alignment horizontal="justify" vertical="center" wrapText="1"/>
    </xf>
    <xf numFmtId="168" fontId="9" fillId="0" borderId="1" xfId="11" applyNumberFormat="1" applyFont="1" applyBorder="1" applyAlignment="1">
      <alignment horizontal="justify" vertical="center" wrapText="1"/>
    </xf>
    <xf numFmtId="168" fontId="9" fillId="0" borderId="1" xfId="4" applyNumberFormat="1" applyFont="1" applyBorder="1" applyAlignment="1">
      <alignment horizontal="justify" vertical="center" wrapText="1"/>
    </xf>
    <xf numFmtId="49" fontId="9" fillId="0" borderId="1" xfId="7" applyNumberFormat="1" applyFont="1" applyBorder="1" applyAlignment="1">
      <alignment horizontal="justify" vertical="center" wrapText="1"/>
    </xf>
    <xf numFmtId="168" fontId="9" fillId="0" borderId="1" xfId="9" applyNumberFormat="1" applyFont="1" applyBorder="1" applyAlignment="1">
      <alignment horizontal="justify" vertical="center" wrapText="1"/>
    </xf>
    <xf numFmtId="0" fontId="28" fillId="0" borderId="1" xfId="14" applyFont="1" applyBorder="1" applyAlignment="1">
      <alignment horizontal="justify" vertical="center" wrapText="1"/>
    </xf>
    <xf numFmtId="0" fontId="7" fillId="0" borderId="1" xfId="14" applyFont="1" applyBorder="1" applyAlignment="1">
      <alignment horizontal="justify" vertical="center" wrapText="1"/>
    </xf>
    <xf numFmtId="0" fontId="8" fillId="0" borderId="0" xfId="0" applyFont="1" applyAlignment="1">
      <alignment horizontal="center" vertical="center"/>
    </xf>
    <xf numFmtId="0" fontId="15" fillId="0" borderId="0" xfId="0" applyFont="1" applyBorder="1" applyAlignment="1">
      <alignment horizontal="center" vertical="center" wrapText="1"/>
    </xf>
    <xf numFmtId="0" fontId="15" fillId="0" borderId="0" xfId="0" applyFont="1" applyBorder="1" applyAlignment="1">
      <alignment horizontal="center" vertical="center"/>
    </xf>
    <xf numFmtId="0" fontId="8" fillId="0" borderId="0" xfId="0" applyFont="1" applyAlignment="1">
      <alignment horizontal="center" vertical="center" wrapText="1"/>
    </xf>
    <xf numFmtId="0" fontId="2" fillId="0" borderId="0" xfId="0" applyFont="1" applyAlignment="1">
      <alignment horizontal="left" vertical="center" wrapText="1"/>
    </xf>
    <xf numFmtId="0" fontId="2" fillId="0" borderId="0" xfId="0" quotePrefix="1" applyFont="1" applyAlignment="1">
      <alignment horizontal="left" vertical="center" wrapText="1"/>
    </xf>
    <xf numFmtId="0" fontId="7" fillId="0" borderId="0" xfId="0" quotePrefix="1" applyFont="1" applyAlignment="1">
      <alignment horizontal="justify" vertical="center" wrapText="1"/>
    </xf>
    <xf numFmtId="0" fontId="2" fillId="0" borderId="4" xfId="0" applyFont="1" applyBorder="1" applyAlignment="1">
      <alignment horizontal="left" vertical="center"/>
    </xf>
    <xf numFmtId="0" fontId="2" fillId="0" borderId="5" xfId="0" quotePrefix="1" applyFont="1" applyBorder="1" applyAlignment="1">
      <alignment horizontal="left" vertical="center"/>
    </xf>
    <xf numFmtId="0" fontId="2" fillId="0" borderId="6" xfId="0" quotePrefix="1"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10" fillId="0" borderId="0" xfId="0" applyFont="1" applyAlignment="1">
      <alignment horizontal="justify" vertical="center" wrapText="1"/>
    </xf>
    <xf numFmtId="0" fontId="9" fillId="0" borderId="0" xfId="0" applyFont="1" applyAlignment="1">
      <alignment horizontal="justify"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9" fillId="0" borderId="0" xfId="0" applyFont="1" applyBorder="1" applyAlignment="1">
      <alignment horizontal="center" vertical="center"/>
    </xf>
    <xf numFmtId="0" fontId="13" fillId="0" borderId="0" xfId="0" applyFont="1" applyAlignment="1">
      <alignment horizontal="center" vertical="center" wrapText="1"/>
    </xf>
    <xf numFmtId="0" fontId="14" fillId="0" borderId="0" xfId="0" applyFont="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2" xfId="0" applyFont="1" applyBorder="1" applyAlignment="1">
      <alignment horizontal="justify" vertical="center" wrapText="1"/>
    </xf>
    <xf numFmtId="0" fontId="9" fillId="0" borderId="3" xfId="0" applyFont="1" applyBorder="1" applyAlignment="1">
      <alignment horizontal="justify" vertical="center" wrapText="1"/>
    </xf>
    <xf numFmtId="0" fontId="9" fillId="0" borderId="9" xfId="0" applyFont="1" applyBorder="1" applyAlignment="1">
      <alignment horizontal="justify" vertical="center" wrapText="1"/>
    </xf>
    <xf numFmtId="0" fontId="9" fillId="0" borderId="10" xfId="0" applyFont="1" applyBorder="1" applyAlignment="1">
      <alignment horizontal="justify"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quotePrefix="1" applyFont="1" applyBorder="1" applyAlignment="1">
      <alignment horizontal="justify" vertical="center" wrapText="1"/>
    </xf>
    <xf numFmtId="0" fontId="9" fillId="0" borderId="10"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3" xfId="0" quotePrefix="1" applyFont="1" applyBorder="1" applyAlignment="1">
      <alignment horizontal="justify" vertical="center" wrapText="1"/>
    </xf>
    <xf numFmtId="0" fontId="12" fillId="0" borderId="0" xfId="0" applyFont="1" applyAlignment="1">
      <alignment horizontal="center" vertical="top" wrapText="1"/>
    </xf>
    <xf numFmtId="0" fontId="0" fillId="0" borderId="0" xfId="0" applyAlignment="1">
      <alignment horizontal="center" vertical="top"/>
    </xf>
    <xf numFmtId="0" fontId="19" fillId="0" borderId="0" xfId="0" applyFont="1" applyAlignment="1">
      <alignment horizontal="center" vertical="top"/>
    </xf>
    <xf numFmtId="0" fontId="15" fillId="0" borderId="11" xfId="0" applyFont="1" applyBorder="1" applyAlignment="1">
      <alignment horizontal="center" vertical="center"/>
    </xf>
    <xf numFmtId="0" fontId="25" fillId="0" borderId="18" xfId="13" applyFont="1" applyBorder="1" applyAlignment="1">
      <alignment horizontal="left" vertical="center" wrapText="1"/>
    </xf>
    <xf numFmtId="0" fontId="25" fillId="0" borderId="6" xfId="13" applyFont="1" applyBorder="1" applyAlignment="1">
      <alignment horizontal="left" vertical="center" wrapText="1"/>
    </xf>
    <xf numFmtId="3" fontId="27" fillId="0" borderId="20" xfId="13" applyNumberFormat="1" applyFont="1" applyBorder="1" applyAlignment="1">
      <alignment horizontal="center" vertical="center" wrapText="1"/>
    </xf>
    <xf numFmtId="3" fontId="27" fillId="0" borderId="21" xfId="13" applyNumberFormat="1" applyFont="1" applyBorder="1" applyAlignment="1">
      <alignment horizontal="center" vertical="center" wrapText="1"/>
    </xf>
    <xf numFmtId="3" fontId="27" fillId="0" borderId="24" xfId="13" applyNumberFormat="1" applyFont="1" applyBorder="1" applyAlignment="1">
      <alignment horizontal="center" vertical="center" wrapText="1"/>
    </xf>
    <xf numFmtId="0" fontId="22" fillId="0" borderId="0" xfId="13" applyFont="1" applyAlignment="1">
      <alignment horizontal="center" vertical="center" wrapText="1"/>
    </xf>
    <xf numFmtId="0" fontId="23" fillId="0" borderId="0" xfId="13" applyFont="1" applyAlignment="1">
      <alignment horizontal="center" vertical="center" wrapText="1"/>
    </xf>
    <xf numFmtId="4" fontId="23" fillId="0" borderId="0" xfId="13" applyNumberFormat="1" applyFont="1" applyAlignment="1">
      <alignment horizontal="center" vertical="center" wrapText="1"/>
    </xf>
    <xf numFmtId="4" fontId="24" fillId="0" borderId="0" xfId="13" applyNumberFormat="1" applyFont="1" applyBorder="1" applyAlignment="1">
      <alignment horizontal="center" vertical="center" wrapText="1"/>
    </xf>
    <xf numFmtId="0" fontId="25" fillId="0" borderId="13" xfId="13" applyFont="1" applyBorder="1" applyAlignment="1">
      <alignment horizontal="center" vertical="center" wrapText="1"/>
    </xf>
    <xf numFmtId="0" fontId="25" fillId="0" borderId="16" xfId="13" applyFont="1" applyBorder="1" applyAlignment="1">
      <alignment horizontal="center" vertical="center" wrapText="1"/>
    </xf>
    <xf numFmtId="0" fontId="25" fillId="0" borderId="14" xfId="13" applyFont="1" applyBorder="1" applyAlignment="1">
      <alignment horizontal="center" vertical="center" wrapText="1"/>
    </xf>
    <xf numFmtId="0" fontId="25" fillId="0" borderId="1" xfId="13" applyFont="1" applyBorder="1" applyAlignment="1">
      <alignment horizontal="center" vertical="center" wrapText="1"/>
    </xf>
    <xf numFmtId="4" fontId="25" fillId="0" borderId="14" xfId="13" applyNumberFormat="1" applyFont="1" applyBorder="1" applyAlignment="1">
      <alignment horizontal="center" vertical="center" wrapText="1"/>
    </xf>
    <xf numFmtId="4" fontId="25" fillId="0" borderId="1" xfId="13" applyNumberFormat="1" applyFont="1" applyBorder="1" applyAlignment="1">
      <alignment horizontal="center" vertical="center" wrapText="1"/>
    </xf>
    <xf numFmtId="0" fontId="26" fillId="0" borderId="15" xfId="13" applyFont="1" applyBorder="1" applyAlignment="1">
      <alignment horizontal="center" vertical="center" wrapText="1"/>
    </xf>
    <xf numFmtId="0" fontId="26" fillId="0" borderId="17" xfId="13" applyFont="1" applyBorder="1" applyAlignment="1">
      <alignment horizontal="center" vertical="center" wrapText="1"/>
    </xf>
    <xf numFmtId="0" fontId="7" fillId="0" borderId="0" xfId="0" quotePrefix="1" applyFont="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5" fillId="0" borderId="0" xfId="0" applyFont="1" applyAlignment="1">
      <alignment horizontal="center" vertical="center"/>
    </xf>
    <xf numFmtId="0" fontId="25" fillId="0" borderId="0" xfId="14" applyFont="1" applyAlignment="1">
      <alignment horizontal="center"/>
    </xf>
    <xf numFmtId="0" fontId="32" fillId="0" borderId="0" xfId="14" applyFont="1" applyAlignment="1">
      <alignment horizontal="center" wrapText="1"/>
    </xf>
    <xf numFmtId="0" fontId="32" fillId="0" borderId="0" xfId="14" applyFont="1" applyAlignment="1">
      <alignment horizontal="center"/>
    </xf>
    <xf numFmtId="0" fontId="20" fillId="0" borderId="25" xfId="14" applyFont="1" applyBorder="1" applyAlignment="1">
      <alignment horizontal="center" vertical="center" wrapText="1"/>
    </xf>
    <xf numFmtId="0" fontId="20" fillId="0" borderId="30" xfId="14" applyFont="1" applyBorder="1" applyAlignment="1">
      <alignment horizontal="center" vertical="center" wrapText="1"/>
    </xf>
    <xf numFmtId="0" fontId="20" fillId="0" borderId="26" xfId="14" applyFont="1" applyBorder="1" applyAlignment="1">
      <alignment horizontal="center" vertical="center" wrapText="1"/>
    </xf>
    <xf numFmtId="0" fontId="20" fillId="0" borderId="3" xfId="14" applyFont="1" applyBorder="1" applyAlignment="1">
      <alignment horizontal="center" vertical="center" wrapText="1"/>
    </xf>
    <xf numFmtId="168" fontId="20" fillId="0" borderId="14" xfId="14" applyNumberFormat="1" applyFont="1" applyBorder="1" applyAlignment="1">
      <alignment horizontal="center" vertical="center" wrapText="1"/>
    </xf>
    <xf numFmtId="168" fontId="20" fillId="0" borderId="27" xfId="14" applyNumberFormat="1" applyFont="1" applyBorder="1" applyAlignment="1">
      <alignment horizontal="center" vertical="center" wrapText="1"/>
    </xf>
    <xf numFmtId="168" fontId="20" fillId="0" borderId="28" xfId="14" applyNumberFormat="1" applyFont="1" applyBorder="1" applyAlignment="1">
      <alignment horizontal="center" vertical="center" wrapText="1"/>
    </xf>
    <xf numFmtId="168" fontId="20" fillId="0" borderId="29" xfId="14" applyNumberFormat="1" applyFont="1" applyBorder="1" applyAlignment="1">
      <alignment horizontal="center" vertical="center" wrapText="1"/>
    </xf>
    <xf numFmtId="0" fontId="20" fillId="0" borderId="15" xfId="14" applyFont="1" applyBorder="1" applyAlignment="1">
      <alignment horizontal="center" vertical="center" wrapText="1"/>
    </xf>
    <xf numFmtId="0" fontId="20" fillId="0" borderId="17" xfId="14" applyFont="1" applyBorder="1" applyAlignment="1">
      <alignment horizontal="center" vertical="center" wrapText="1"/>
    </xf>
    <xf numFmtId="0" fontId="20" fillId="0" borderId="18" xfId="14" applyFont="1" applyBorder="1" applyAlignment="1">
      <alignment horizontal="left" vertical="center" wrapText="1"/>
    </xf>
    <xf numFmtId="0" fontId="20" fillId="0" borderId="5" xfId="14" applyFont="1" applyBorder="1" applyAlignment="1">
      <alignment horizontal="left" vertical="center" wrapText="1"/>
    </xf>
    <xf numFmtId="0" fontId="20" fillId="0" borderId="6" xfId="14" applyFont="1" applyBorder="1" applyAlignment="1">
      <alignment horizontal="left" vertical="center" wrapText="1"/>
    </xf>
    <xf numFmtId="168" fontId="25" fillId="0" borderId="22" xfId="14" applyNumberFormat="1" applyFont="1" applyBorder="1" applyAlignment="1">
      <alignment horizontal="center" vertical="center" wrapText="1"/>
    </xf>
    <xf numFmtId="168" fontId="25" fillId="0" borderId="31" xfId="14" applyNumberFormat="1" applyFont="1" applyBorder="1" applyAlignment="1">
      <alignment horizontal="center" vertical="center" wrapText="1"/>
    </xf>
    <xf numFmtId="0" fontId="31" fillId="0" borderId="0" xfId="14" applyFont="1" applyAlignment="1">
      <alignment horizontal="center" wrapText="1"/>
    </xf>
    <xf numFmtId="0" fontId="31" fillId="0" borderId="0" xfId="14" applyFont="1" applyAlignment="1">
      <alignment horizontal="center"/>
    </xf>
    <xf numFmtId="0" fontId="26" fillId="0" borderId="1" xfId="0" applyFont="1" applyBorder="1" applyAlignment="1">
      <alignment horizontal="justify" vertical="center" wrapText="1"/>
    </xf>
    <xf numFmtId="0" fontId="26"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15" fillId="0" borderId="0" xfId="0" applyFont="1" applyAlignment="1">
      <alignment horizontal="center" vertical="center" wrapText="1"/>
    </xf>
    <xf numFmtId="0" fontId="20" fillId="0" borderId="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0" fillId="0" borderId="0" xfId="0" applyFont="1" applyAlignment="1">
      <alignment horizontal="left" vertical="center" wrapText="1"/>
    </xf>
    <xf numFmtId="0" fontId="8" fillId="0" borderId="1" xfId="0" applyFont="1" applyBorder="1" applyAlignment="1">
      <alignment horizontal="left" vertical="center"/>
    </xf>
    <xf numFmtId="0" fontId="2" fillId="0" borderId="4" xfId="0" applyFont="1" applyBorder="1" applyAlignment="1">
      <alignment horizontal="center"/>
    </xf>
    <xf numFmtId="0" fontId="2" fillId="0" borderId="6" xfId="0" applyFont="1" applyBorder="1" applyAlignment="1">
      <alignment horizontal="center"/>
    </xf>
    <xf numFmtId="0" fontId="2" fillId="0" borderId="1" xfId="0" applyFont="1" applyBorder="1" applyAlignment="1">
      <alignment horizontal="left" vertical="center"/>
    </xf>
    <xf numFmtId="0" fontId="2" fillId="0" borderId="1" xfId="0" quotePrefix="1"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horizontal="justify" vertical="center" wrapText="1"/>
    </xf>
    <xf numFmtId="0" fontId="36" fillId="0" borderId="1" xfId="0" applyFont="1" applyBorder="1" applyAlignment="1">
      <alignment vertical="center"/>
    </xf>
    <xf numFmtId="9" fontId="36" fillId="0" borderId="1" xfId="0" applyNumberFormat="1" applyFont="1" applyBorder="1" applyAlignment="1">
      <alignment vertical="center"/>
    </xf>
    <xf numFmtId="0" fontId="37" fillId="0" borderId="1" xfId="0" applyFont="1" applyBorder="1" applyAlignment="1">
      <alignment horizontal="left" vertical="center"/>
    </xf>
    <xf numFmtId="0" fontId="38" fillId="0" borderId="1" xfId="0" applyFont="1" applyBorder="1" applyAlignment="1">
      <alignment horizontal="center" vertical="center"/>
    </xf>
  </cellXfs>
  <cellStyles count="15">
    <cellStyle name="Comma" xfId="1" builtinId="3"/>
    <cellStyle name="Comma 4" xfId="3"/>
    <cellStyle name="Comma 5" xfId="6"/>
    <cellStyle name="Comma 6" xfId="8"/>
    <cellStyle name="Normal" xfId="0" builtinId="0"/>
    <cellStyle name="Normal 11" xfId="4"/>
    <cellStyle name="Normal 12" xfId="5"/>
    <cellStyle name="Normal 13" xfId="10"/>
    <cellStyle name="Normal 2" xfId="13"/>
    <cellStyle name="Normal 3" xfId="2"/>
    <cellStyle name="Normal 4" xfId="14"/>
    <cellStyle name="Normal 6" xfId="11"/>
    <cellStyle name="Normal 7" xfId="7"/>
    <cellStyle name="Normal 8" xfId="9"/>
    <cellStyle name="Percent" xfId="1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zoomScale="80" zoomScaleNormal="80" workbookViewId="0">
      <selection activeCell="B12" sqref="B12"/>
    </sheetView>
  </sheetViews>
  <sheetFormatPr defaultColWidth="9.25" defaultRowHeight="14.25" x14ac:dyDescent="0.2"/>
  <cols>
    <col min="1" max="1" width="4.625" style="61" customWidth="1"/>
    <col min="2" max="2" width="65.5" style="61" customWidth="1"/>
    <col min="3" max="4" width="16.875" style="61" customWidth="1"/>
    <col min="5" max="5" width="23" style="61" customWidth="1"/>
    <col min="6" max="16384" width="9.25" style="61"/>
  </cols>
  <sheetData>
    <row r="1" spans="1:5" ht="19.5" customHeight="1" x14ac:dyDescent="0.2">
      <c r="A1" s="123" t="s">
        <v>4</v>
      </c>
      <c r="B1" s="123"/>
      <c r="C1" s="123"/>
      <c r="D1" s="123"/>
      <c r="E1" s="123"/>
    </row>
    <row r="2" spans="1:5" ht="39.75" customHeight="1" x14ac:dyDescent="0.2">
      <c r="A2" s="126" t="s">
        <v>334</v>
      </c>
      <c r="B2" s="123"/>
      <c r="C2" s="123"/>
      <c r="D2" s="123"/>
      <c r="E2" s="123"/>
    </row>
    <row r="3" spans="1:5" ht="21.75" customHeight="1" x14ac:dyDescent="0.2">
      <c r="A3" s="124" t="s">
        <v>352</v>
      </c>
      <c r="B3" s="125"/>
      <c r="C3" s="125"/>
      <c r="D3" s="125"/>
      <c r="E3" s="125"/>
    </row>
    <row r="4" spans="1:5" ht="11.25" customHeight="1" x14ac:dyDescent="0.2">
      <c r="A4" s="62"/>
      <c r="B4" s="55"/>
      <c r="C4" s="55"/>
      <c r="D4" s="55"/>
      <c r="E4" s="55"/>
    </row>
    <row r="5" spans="1:5" ht="38.25" customHeight="1" x14ac:dyDescent="0.2">
      <c r="A5" s="50" t="s">
        <v>0</v>
      </c>
      <c r="B5" s="50" t="s">
        <v>3</v>
      </c>
      <c r="C5" s="50" t="s">
        <v>331</v>
      </c>
      <c r="D5" s="51" t="s">
        <v>332</v>
      </c>
      <c r="E5" s="50" t="s">
        <v>333</v>
      </c>
    </row>
    <row r="6" spans="1:5" ht="38.25" customHeight="1" x14ac:dyDescent="0.2">
      <c r="A6" s="103">
        <v>1</v>
      </c>
      <c r="B6" s="104" t="s">
        <v>350</v>
      </c>
      <c r="C6" s="103">
        <v>2017</v>
      </c>
      <c r="D6" s="11">
        <v>2017</v>
      </c>
      <c r="E6" s="103" t="s">
        <v>351</v>
      </c>
    </row>
    <row r="7" spans="1:5" ht="39" customHeight="1" x14ac:dyDescent="0.2">
      <c r="A7" s="11">
        <v>2</v>
      </c>
      <c r="B7" s="60" t="s">
        <v>106</v>
      </c>
      <c r="C7" s="11">
        <v>2017</v>
      </c>
      <c r="D7" s="11">
        <v>2017</v>
      </c>
      <c r="E7" s="11" t="s">
        <v>329</v>
      </c>
    </row>
    <row r="8" spans="1:5" ht="38.25" customHeight="1" x14ac:dyDescent="0.2">
      <c r="A8" s="11">
        <v>3</v>
      </c>
      <c r="B8" s="60" t="s">
        <v>107</v>
      </c>
      <c r="C8" s="11">
        <v>2018</v>
      </c>
      <c r="D8" s="11">
        <v>2018</v>
      </c>
      <c r="E8" s="11" t="s">
        <v>329</v>
      </c>
    </row>
    <row r="9" spans="1:5" ht="87" customHeight="1" x14ac:dyDescent="0.2">
      <c r="A9" s="11">
        <v>4</v>
      </c>
      <c r="B9" s="60" t="s">
        <v>108</v>
      </c>
      <c r="C9" s="11">
        <v>2021</v>
      </c>
      <c r="D9" s="11">
        <v>2021</v>
      </c>
      <c r="E9" s="11" t="s">
        <v>329</v>
      </c>
    </row>
    <row r="10" spans="1:5" ht="45" customHeight="1" x14ac:dyDescent="0.2">
      <c r="A10" s="11">
        <v>5</v>
      </c>
      <c r="B10" s="60" t="s">
        <v>109</v>
      </c>
      <c r="C10" s="11">
        <v>2022</v>
      </c>
      <c r="D10" s="11">
        <v>2022</v>
      </c>
      <c r="E10" s="11" t="s">
        <v>329</v>
      </c>
    </row>
    <row r="11" spans="1:5" ht="67.5" customHeight="1" x14ac:dyDescent="0.2">
      <c r="A11" s="11">
        <v>6</v>
      </c>
      <c r="B11" s="60" t="s">
        <v>110</v>
      </c>
      <c r="C11" s="11">
        <v>2023</v>
      </c>
      <c r="D11" s="11">
        <v>2023</v>
      </c>
      <c r="E11" s="11" t="s">
        <v>329</v>
      </c>
    </row>
    <row r="12" spans="1:5" ht="48.75" customHeight="1" x14ac:dyDescent="0.2">
      <c r="A12" s="11">
        <v>7</v>
      </c>
      <c r="B12" s="60" t="s">
        <v>112</v>
      </c>
      <c r="C12" s="11">
        <v>2023</v>
      </c>
      <c r="D12" s="11">
        <v>2023</v>
      </c>
      <c r="E12" s="11" t="s">
        <v>329</v>
      </c>
    </row>
    <row r="13" spans="1:5" ht="55.5" customHeight="1" x14ac:dyDescent="0.2">
      <c r="A13" s="11">
        <v>8</v>
      </c>
      <c r="B13" s="60" t="s">
        <v>111</v>
      </c>
      <c r="C13" s="11">
        <v>2023</v>
      </c>
      <c r="D13" s="11">
        <v>2023</v>
      </c>
      <c r="E13" s="11" t="s">
        <v>329</v>
      </c>
    </row>
  </sheetData>
  <mergeCells count="3">
    <mergeCell ref="A1:E1"/>
    <mergeCell ref="A3:E3"/>
    <mergeCell ref="A2:E2"/>
  </mergeCells>
  <phoneticPr fontId="18" type="noConversion"/>
  <printOptions horizontalCentered="1" verticalCentered="1"/>
  <pageMargins left="0.23622047244094491" right="0.23622047244094491" top="0.28000000000000003" bottom="0.28000000000000003" header="0.2" footer="0.19685039370078741"/>
  <pageSetup paperSize="9" fitToWidth="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4"/>
  <sheetViews>
    <sheetView zoomScale="85" zoomScaleNormal="85" workbookViewId="0">
      <selection activeCell="B11" sqref="B11"/>
    </sheetView>
  </sheetViews>
  <sheetFormatPr defaultColWidth="9.25" defaultRowHeight="14.25" x14ac:dyDescent="0.2"/>
  <cols>
    <col min="1" max="1" width="4.25" style="4" bestFit="1" customWidth="1"/>
    <col min="2" max="2" width="39.75" style="4" bestFit="1" customWidth="1"/>
    <col min="3" max="3" width="17.375" style="4" bestFit="1" customWidth="1"/>
    <col min="4" max="4" width="24.125" style="4" bestFit="1" customWidth="1"/>
    <col min="5" max="5" width="23" style="4" bestFit="1" customWidth="1"/>
    <col min="6" max="6" width="20.25" style="4" bestFit="1" customWidth="1"/>
    <col min="7" max="7" width="19.375" style="4" bestFit="1" customWidth="1"/>
    <col min="8" max="8" width="8.25" style="4" bestFit="1" customWidth="1"/>
    <col min="9" max="9" width="12.25" style="4" bestFit="1" customWidth="1"/>
    <col min="10" max="16384" width="9.25" style="4"/>
  </cols>
  <sheetData>
    <row r="2" spans="1:9" ht="15.75" x14ac:dyDescent="0.2">
      <c r="A2" s="123" t="s">
        <v>86</v>
      </c>
      <c r="B2" s="123"/>
      <c r="C2" s="123"/>
      <c r="D2" s="123"/>
      <c r="E2" s="123"/>
      <c r="F2" s="123"/>
      <c r="G2" s="123"/>
      <c r="H2" s="123"/>
      <c r="I2" s="123"/>
    </row>
    <row r="3" spans="1:9" ht="15.75" x14ac:dyDescent="0.2">
      <c r="A3" s="123" t="s">
        <v>324</v>
      </c>
      <c r="B3" s="123"/>
      <c r="C3" s="123"/>
      <c r="D3" s="123"/>
      <c r="E3" s="123"/>
      <c r="F3" s="123"/>
      <c r="G3" s="123"/>
      <c r="H3" s="123"/>
      <c r="I3" s="123"/>
    </row>
    <row r="4" spans="1:9" ht="15.75" x14ac:dyDescent="0.2">
      <c r="A4" s="185" t="str">
        <f>'PL1'!A3:E3</f>
        <v>(Kèm theo báo cáo số          /BC-HĐND ngày 01 tháng 4 năm 2024 của Thường trực HĐND tỉnh Đồng Tháp)</v>
      </c>
      <c r="B4" s="185"/>
      <c r="C4" s="185"/>
      <c r="D4" s="185"/>
      <c r="E4" s="185"/>
      <c r="F4" s="185"/>
      <c r="G4" s="185"/>
      <c r="H4" s="185"/>
      <c r="I4" s="185"/>
    </row>
    <row r="6" spans="1:9" x14ac:dyDescent="0.2">
      <c r="A6" s="207" t="s">
        <v>0</v>
      </c>
      <c r="B6" s="207" t="s">
        <v>15</v>
      </c>
      <c r="C6" s="207" t="s">
        <v>28</v>
      </c>
      <c r="D6" s="207"/>
      <c r="E6" s="207"/>
      <c r="F6" s="207" t="s">
        <v>32</v>
      </c>
      <c r="G6" s="207" t="s">
        <v>33</v>
      </c>
      <c r="H6" s="207" t="s">
        <v>34</v>
      </c>
      <c r="I6" s="207" t="s">
        <v>6</v>
      </c>
    </row>
    <row r="7" spans="1:9" x14ac:dyDescent="0.2">
      <c r="A7" s="207"/>
      <c r="B7" s="207"/>
      <c r="C7" s="207"/>
      <c r="D7" s="207"/>
      <c r="E7" s="207"/>
      <c r="F7" s="207"/>
      <c r="G7" s="207"/>
      <c r="H7" s="207"/>
      <c r="I7" s="207"/>
    </row>
    <row r="8" spans="1:9" ht="37.5" x14ac:dyDescent="0.2">
      <c r="A8" s="207"/>
      <c r="B8" s="207"/>
      <c r="C8" s="43" t="s">
        <v>29</v>
      </c>
      <c r="D8" s="43" t="s">
        <v>30</v>
      </c>
      <c r="E8" s="43" t="s">
        <v>31</v>
      </c>
      <c r="F8" s="207"/>
      <c r="G8" s="207"/>
      <c r="H8" s="207"/>
      <c r="I8" s="207"/>
    </row>
    <row r="9" spans="1:9" ht="35.25" customHeight="1" x14ac:dyDescent="0.2">
      <c r="A9" s="206" t="s">
        <v>254</v>
      </c>
      <c r="B9" s="206"/>
      <c r="C9" s="206"/>
      <c r="D9" s="206"/>
      <c r="E9" s="206"/>
      <c r="F9" s="206"/>
      <c r="G9" s="206"/>
      <c r="H9" s="206"/>
      <c r="I9" s="206"/>
    </row>
    <row r="10" spans="1:9" ht="35.25" customHeight="1" x14ac:dyDescent="0.2">
      <c r="A10" s="44">
        <v>1</v>
      </c>
      <c r="B10" s="48" t="s">
        <v>234</v>
      </c>
      <c r="C10" s="44"/>
      <c r="D10" s="44" t="s">
        <v>235</v>
      </c>
      <c r="E10" s="44"/>
      <c r="F10" s="49">
        <f>G10*36*H10</f>
        <v>11232</v>
      </c>
      <c r="G10" s="44">
        <v>156</v>
      </c>
      <c r="H10" s="44">
        <v>2</v>
      </c>
      <c r="I10" s="44"/>
    </row>
    <row r="11" spans="1:9" ht="35.25" customHeight="1" x14ac:dyDescent="0.2">
      <c r="A11" s="44">
        <v>2</v>
      </c>
      <c r="B11" s="48" t="s">
        <v>237</v>
      </c>
      <c r="C11" s="44"/>
      <c r="D11" s="44" t="s">
        <v>235</v>
      </c>
      <c r="E11" s="44"/>
      <c r="F11" s="49">
        <f>G11*32*H11</f>
        <v>3200</v>
      </c>
      <c r="G11" s="44">
        <v>100</v>
      </c>
      <c r="H11" s="44">
        <v>1</v>
      </c>
      <c r="I11" s="44"/>
    </row>
    <row r="12" spans="1:9" ht="35.25" customHeight="1" x14ac:dyDescent="0.2">
      <c r="A12" s="206" t="s">
        <v>259</v>
      </c>
      <c r="B12" s="206"/>
      <c r="C12" s="206"/>
      <c r="D12" s="206"/>
      <c r="E12" s="206"/>
      <c r="F12" s="206"/>
      <c r="G12" s="206"/>
      <c r="H12" s="206"/>
      <c r="I12" s="206"/>
    </row>
    <row r="13" spans="1:9" ht="35.25" customHeight="1" x14ac:dyDescent="0.2">
      <c r="A13" s="44">
        <v>1</v>
      </c>
      <c r="B13" s="48" t="s">
        <v>236</v>
      </c>
      <c r="C13" s="44"/>
      <c r="D13" s="44" t="s">
        <v>235</v>
      </c>
      <c r="E13" s="44"/>
      <c r="F13" s="49">
        <f>G13*30*1.5</f>
        <v>17640</v>
      </c>
      <c r="G13" s="44">
        <v>392</v>
      </c>
      <c r="H13" s="44">
        <v>4</v>
      </c>
      <c r="I13" s="44"/>
    </row>
    <row r="14" spans="1:9" ht="35.25" customHeight="1" x14ac:dyDescent="0.2">
      <c r="A14" s="44">
        <v>2</v>
      </c>
      <c r="B14" s="48" t="s">
        <v>157</v>
      </c>
      <c r="C14" s="44"/>
      <c r="D14" s="44" t="s">
        <v>235</v>
      </c>
      <c r="E14" s="44"/>
      <c r="F14" s="49">
        <v>46848</v>
      </c>
      <c r="G14" s="44">
        <v>504</v>
      </c>
      <c r="H14" s="44">
        <v>16</v>
      </c>
      <c r="I14" s="44"/>
    </row>
  </sheetData>
  <mergeCells count="12">
    <mergeCell ref="A3:I3"/>
    <mergeCell ref="A4:I4"/>
    <mergeCell ref="A2:I2"/>
    <mergeCell ref="A9:I9"/>
    <mergeCell ref="A12:I12"/>
    <mergeCell ref="A6:A8"/>
    <mergeCell ref="B6:B8"/>
    <mergeCell ref="C6:E7"/>
    <mergeCell ref="F6:F8"/>
    <mergeCell ref="G6:G8"/>
    <mergeCell ref="H6:H8"/>
    <mergeCell ref="I6:I8"/>
  </mergeCells>
  <printOptions horizontalCentered="1"/>
  <pageMargins left="0.47" right="0.23" top="0.51" bottom="0.52" header="0.31496062992125984" footer="0.31496062992125984"/>
  <pageSetup paperSize="9" scale="76"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7"/>
  <sheetViews>
    <sheetView zoomScale="70" zoomScaleNormal="70" workbookViewId="0">
      <selection activeCell="A8" sqref="A8:XFD10"/>
    </sheetView>
  </sheetViews>
  <sheetFormatPr defaultColWidth="9.25" defaultRowHeight="14.25" x14ac:dyDescent="0.2"/>
  <cols>
    <col min="1" max="1" width="7.75" style="61" customWidth="1"/>
    <col min="2" max="2" width="40.25" style="61" customWidth="1"/>
    <col min="3" max="3" width="18.25" style="61" customWidth="1"/>
    <col min="4" max="4" width="18.75" style="61" customWidth="1"/>
    <col min="5" max="7" width="16.75" style="61" customWidth="1"/>
    <col min="8" max="8" width="20.25" style="61" customWidth="1"/>
    <col min="9" max="9" width="20.75" style="61" customWidth="1"/>
    <col min="10" max="10" width="9.875" style="61" customWidth="1"/>
    <col min="11" max="11" width="10.75" style="61" bestFit="1" customWidth="1"/>
    <col min="12" max="16384" width="9.25" style="61"/>
  </cols>
  <sheetData>
    <row r="2" spans="1:11" ht="17.649999999999999" customHeight="1" x14ac:dyDescent="0.2">
      <c r="A2" s="123" t="s">
        <v>91</v>
      </c>
      <c r="B2" s="123"/>
      <c r="C2" s="123"/>
      <c r="D2" s="123"/>
      <c r="E2" s="123"/>
      <c r="F2" s="123"/>
      <c r="G2" s="123"/>
      <c r="H2" s="123"/>
      <c r="I2" s="123"/>
    </row>
    <row r="3" spans="1:11" ht="20.65" customHeight="1" x14ac:dyDescent="0.2">
      <c r="A3" s="123" t="s">
        <v>37</v>
      </c>
      <c r="B3" s="123"/>
      <c r="C3" s="123"/>
      <c r="D3" s="123"/>
      <c r="E3" s="123"/>
      <c r="F3" s="123"/>
      <c r="G3" s="123"/>
      <c r="H3" s="123"/>
      <c r="I3" s="123"/>
    </row>
    <row r="4" spans="1:11" ht="19.5" customHeight="1" x14ac:dyDescent="0.2">
      <c r="A4" s="185" t="str">
        <f>'PL1'!A3:E3</f>
        <v>(Kèm theo báo cáo số          /BC-HĐND ngày 01 tháng 4 năm 2024 của Thường trực HĐND tỉnh Đồng Tháp)</v>
      </c>
      <c r="B4" s="185"/>
      <c r="C4" s="185"/>
      <c r="D4" s="185"/>
      <c r="E4" s="185"/>
      <c r="F4" s="185"/>
      <c r="G4" s="185"/>
      <c r="H4" s="185"/>
      <c r="I4" s="185"/>
    </row>
    <row r="5" spans="1:11" ht="12.75" customHeight="1" x14ac:dyDescent="0.2"/>
    <row r="6" spans="1:11" ht="27.75" customHeight="1" x14ac:dyDescent="0.2">
      <c r="A6" s="182" t="s">
        <v>2</v>
      </c>
      <c r="B6" s="182" t="s">
        <v>27</v>
      </c>
      <c r="C6" s="183" t="s">
        <v>39</v>
      </c>
      <c r="D6" s="183" t="s">
        <v>40</v>
      </c>
      <c r="E6" s="183" t="s">
        <v>33</v>
      </c>
      <c r="F6" s="183" t="s">
        <v>34</v>
      </c>
      <c r="G6" s="183" t="s">
        <v>41</v>
      </c>
      <c r="H6" s="183" t="s">
        <v>42</v>
      </c>
      <c r="I6" s="182" t="s">
        <v>6</v>
      </c>
    </row>
    <row r="7" spans="1:11" ht="57" customHeight="1" x14ac:dyDescent="0.2">
      <c r="A7" s="182"/>
      <c r="B7" s="182"/>
      <c r="C7" s="184" t="s">
        <v>29</v>
      </c>
      <c r="D7" s="184" t="s">
        <v>30</v>
      </c>
      <c r="E7" s="184" t="s">
        <v>31</v>
      </c>
      <c r="F7" s="184"/>
      <c r="G7" s="184"/>
      <c r="H7" s="184"/>
      <c r="I7" s="182"/>
    </row>
    <row r="8" spans="1:11" ht="40.5" customHeight="1" x14ac:dyDescent="0.2">
      <c r="A8" s="130" t="s">
        <v>35</v>
      </c>
      <c r="B8" s="131"/>
      <c r="C8" s="131"/>
      <c r="D8" s="131"/>
      <c r="E8" s="131"/>
      <c r="F8" s="131"/>
      <c r="G8" s="131"/>
      <c r="H8" s="131"/>
      <c r="I8" s="132"/>
    </row>
    <row r="9" spans="1:11" ht="40.5" customHeight="1" x14ac:dyDescent="0.2">
      <c r="A9" s="130" t="s">
        <v>38</v>
      </c>
      <c r="B9" s="131"/>
      <c r="C9" s="131"/>
      <c r="D9" s="131"/>
      <c r="E9" s="131"/>
      <c r="F9" s="131"/>
      <c r="G9" s="131"/>
      <c r="H9" s="131"/>
      <c r="I9" s="132"/>
    </row>
    <row r="10" spans="1:11" ht="40.5" customHeight="1" x14ac:dyDescent="0.2">
      <c r="A10" s="16">
        <v>1</v>
      </c>
      <c r="B10" s="87" t="str">
        <f>PL0!B14</f>
        <v xml:space="preserve">Nhà ở cho người lao động Vĩnh Hoàn </v>
      </c>
      <c r="C10" s="88"/>
      <c r="D10" s="12" t="s">
        <v>235</v>
      </c>
      <c r="E10" s="89">
        <f>PL0!G14</f>
        <v>431</v>
      </c>
      <c r="F10" s="89">
        <v>4</v>
      </c>
      <c r="G10" s="89" t="s">
        <v>238</v>
      </c>
      <c r="H10" s="89" t="s">
        <v>238</v>
      </c>
      <c r="I10" s="88"/>
    </row>
    <row r="11" spans="1:11" ht="16.5" x14ac:dyDescent="0.2">
      <c r="A11" s="68"/>
      <c r="B11" s="68"/>
      <c r="C11" s="68"/>
      <c r="D11" s="68"/>
      <c r="E11" s="68"/>
      <c r="F11" s="68"/>
      <c r="G11" s="68"/>
      <c r="H11" s="68"/>
      <c r="I11" s="68"/>
    </row>
    <row r="12" spans="1:11" ht="16.5" hidden="1" customHeight="1" x14ac:dyDescent="0.2">
      <c r="A12" s="68"/>
      <c r="B12" s="127"/>
      <c r="C12" s="127"/>
      <c r="D12" s="127"/>
      <c r="E12" s="127"/>
      <c r="F12" s="127"/>
      <c r="G12" s="127"/>
      <c r="H12" s="127"/>
      <c r="I12" s="127"/>
    </row>
    <row r="13" spans="1:11" ht="21" hidden="1" customHeight="1" x14ac:dyDescent="0.2">
      <c r="A13" s="68"/>
      <c r="B13" s="127"/>
      <c r="C13" s="127"/>
      <c r="D13" s="127"/>
      <c r="E13" s="127"/>
      <c r="F13" s="127"/>
      <c r="G13" s="127"/>
      <c r="H13" s="127"/>
      <c r="I13" s="127"/>
    </row>
    <row r="14" spans="1:11" ht="30.75" customHeight="1" x14ac:dyDescent="0.2">
      <c r="A14" s="68"/>
      <c r="B14" s="127"/>
      <c r="C14" s="127"/>
      <c r="D14" s="127"/>
      <c r="E14" s="128"/>
      <c r="F14" s="128"/>
      <c r="G14" s="128"/>
      <c r="H14" s="128"/>
      <c r="I14" s="128"/>
      <c r="K14" s="69"/>
    </row>
    <row r="15" spans="1:11" ht="105" customHeight="1" x14ac:dyDescent="0.2">
      <c r="A15" s="68"/>
      <c r="B15" s="181"/>
      <c r="C15" s="181"/>
      <c r="D15" s="181"/>
      <c r="E15" s="181"/>
      <c r="F15" s="181"/>
      <c r="G15" s="181"/>
      <c r="H15" s="181"/>
      <c r="I15" s="181"/>
    </row>
    <row r="16" spans="1:11" ht="16.5" x14ac:dyDescent="0.2">
      <c r="A16" s="68"/>
      <c r="B16" s="68"/>
      <c r="C16" s="68"/>
      <c r="D16" s="68"/>
      <c r="E16" s="68"/>
      <c r="F16" s="68"/>
      <c r="G16" s="68"/>
      <c r="H16" s="68"/>
      <c r="I16" s="68"/>
    </row>
    <row r="17" spans="1:9" ht="16.5" x14ac:dyDescent="0.2">
      <c r="A17" s="68"/>
      <c r="B17" s="68"/>
      <c r="C17" s="68"/>
      <c r="D17" s="68"/>
      <c r="E17" s="68"/>
      <c r="F17" s="68"/>
      <c r="G17" s="68"/>
      <c r="H17" s="68"/>
      <c r="I17" s="68"/>
    </row>
  </sheetData>
  <mergeCells count="17">
    <mergeCell ref="C6:C7"/>
    <mergeCell ref="D6:D7"/>
    <mergeCell ref="E6:E7"/>
    <mergeCell ref="A2:I2"/>
    <mergeCell ref="A3:I3"/>
    <mergeCell ref="A6:A7"/>
    <mergeCell ref="B6:B7"/>
    <mergeCell ref="F6:F7"/>
    <mergeCell ref="G6:G7"/>
    <mergeCell ref="H6:H7"/>
    <mergeCell ref="I6:I7"/>
    <mergeCell ref="A4:I4"/>
    <mergeCell ref="A8:I8"/>
    <mergeCell ref="A9:I9"/>
    <mergeCell ref="B12:I13"/>
    <mergeCell ref="B14:I14"/>
    <mergeCell ref="B15:I15"/>
  </mergeCells>
  <printOptions horizontalCentered="1"/>
  <pageMargins left="0.45" right="0.26" top="0.46" bottom="0.74803149606299213" header="0.31496062992125984" footer="0.31496062992125984"/>
  <pageSetup paperSize="9" scale="73"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zoomScale="70" zoomScaleNormal="70" workbookViewId="0">
      <selection activeCell="B13" sqref="B13"/>
    </sheetView>
  </sheetViews>
  <sheetFormatPr defaultColWidth="9.25" defaultRowHeight="14.25" x14ac:dyDescent="0.2"/>
  <cols>
    <col min="1" max="1" width="6.625" style="61" customWidth="1"/>
    <col min="2" max="2" width="39.75" style="61" customWidth="1"/>
    <col min="3" max="3" width="17.25" style="61" customWidth="1"/>
    <col min="4" max="4" width="13.25" style="61" customWidth="1"/>
    <col min="5" max="5" width="18.25" style="61" customWidth="1"/>
    <col min="6" max="6" width="15.25" style="61" customWidth="1"/>
    <col min="7" max="7" width="19.75" style="61" customWidth="1"/>
    <col min="8" max="8" width="14.75" style="61" customWidth="1"/>
    <col min="9" max="9" width="9.25" style="61"/>
    <col min="10" max="10" width="10.75" style="61" bestFit="1" customWidth="1"/>
    <col min="11" max="16384" width="9.25" style="61"/>
  </cols>
  <sheetData>
    <row r="1" spans="1:8" ht="18.399999999999999" customHeight="1" x14ac:dyDescent="0.2">
      <c r="A1" s="123" t="s">
        <v>43</v>
      </c>
      <c r="B1" s="123"/>
      <c r="C1" s="123"/>
      <c r="D1" s="123"/>
      <c r="E1" s="123"/>
      <c r="F1" s="123"/>
      <c r="G1" s="123"/>
      <c r="H1" s="123"/>
    </row>
    <row r="2" spans="1:8" ht="39.75" customHeight="1" x14ac:dyDescent="0.2">
      <c r="A2" s="126" t="s">
        <v>73</v>
      </c>
      <c r="B2" s="126"/>
      <c r="C2" s="126"/>
      <c r="D2" s="126"/>
      <c r="E2" s="126"/>
      <c r="F2" s="126"/>
      <c r="G2" s="126"/>
      <c r="H2" s="126"/>
    </row>
    <row r="3" spans="1:8" ht="21.4" customHeight="1" x14ac:dyDescent="0.2">
      <c r="A3" s="210" t="str">
        <f>'PL1'!A3:E3</f>
        <v>(Kèm theo báo cáo số          /BC-HĐND ngày 01 tháng 4 năm 2024 của Thường trực HĐND tỉnh Đồng Tháp)</v>
      </c>
      <c r="B3" s="210"/>
      <c r="C3" s="210"/>
      <c r="D3" s="210"/>
      <c r="E3" s="210"/>
      <c r="F3" s="210"/>
      <c r="G3" s="210"/>
      <c r="H3" s="210"/>
    </row>
    <row r="4" spans="1:8" ht="21" customHeight="1" x14ac:dyDescent="0.2"/>
    <row r="5" spans="1:8" ht="46.5" customHeight="1" x14ac:dyDescent="0.2">
      <c r="A5" s="182" t="s">
        <v>2</v>
      </c>
      <c r="B5" s="182" t="s">
        <v>74</v>
      </c>
      <c r="C5" s="182" t="s">
        <v>345</v>
      </c>
      <c r="D5" s="182"/>
      <c r="E5" s="182" t="s">
        <v>344</v>
      </c>
      <c r="F5" s="182"/>
      <c r="G5" s="182" t="s">
        <v>77</v>
      </c>
      <c r="H5" s="182"/>
    </row>
    <row r="6" spans="1:8" ht="46.5" customHeight="1" x14ac:dyDescent="0.2">
      <c r="A6" s="182"/>
      <c r="B6" s="182"/>
      <c r="C6" s="58" t="s">
        <v>75</v>
      </c>
      <c r="D6" s="58" t="s">
        <v>76</v>
      </c>
      <c r="E6" s="58" t="s">
        <v>75</v>
      </c>
      <c r="F6" s="58" t="s">
        <v>76</v>
      </c>
      <c r="G6" s="58" t="s">
        <v>75</v>
      </c>
      <c r="H6" s="58" t="s">
        <v>76</v>
      </c>
    </row>
    <row r="7" spans="1:8" ht="27" customHeight="1" x14ac:dyDescent="0.2">
      <c r="A7" s="12">
        <v>1</v>
      </c>
      <c r="B7" s="94" t="s">
        <v>78</v>
      </c>
      <c r="C7" s="88">
        <v>0</v>
      </c>
      <c r="D7" s="91">
        <f t="shared" ref="D7:D15" si="0">C7*100/156</f>
        <v>0</v>
      </c>
      <c r="E7" s="92">
        <v>0</v>
      </c>
      <c r="F7" s="92">
        <v>0</v>
      </c>
      <c r="G7" s="88">
        <v>0</v>
      </c>
      <c r="H7" s="91">
        <f>G7*100/156</f>
        <v>0</v>
      </c>
    </row>
    <row r="8" spans="1:8" ht="41.25" customHeight="1" x14ac:dyDescent="0.2">
      <c r="A8" s="12">
        <v>2</v>
      </c>
      <c r="B8" s="94" t="s">
        <v>79</v>
      </c>
      <c r="C8" s="88">
        <v>8</v>
      </c>
      <c r="D8" s="91">
        <f t="shared" si="0"/>
        <v>5.1282051282051286</v>
      </c>
      <c r="E8" s="92">
        <v>0</v>
      </c>
      <c r="F8" s="92">
        <v>0</v>
      </c>
      <c r="G8" s="88">
        <v>54</v>
      </c>
      <c r="H8" s="91">
        <f>G8*100/156</f>
        <v>34.615384615384613</v>
      </c>
    </row>
    <row r="9" spans="1:8" s="93" customFormat="1" ht="39.75" customHeight="1" x14ac:dyDescent="0.2">
      <c r="A9" s="12">
        <v>3</v>
      </c>
      <c r="B9" s="94" t="s">
        <v>80</v>
      </c>
      <c r="C9" s="88">
        <v>0</v>
      </c>
      <c r="D9" s="91">
        <f t="shared" si="0"/>
        <v>0</v>
      </c>
      <c r="E9" s="92">
        <v>0</v>
      </c>
      <c r="F9" s="92">
        <v>0</v>
      </c>
      <c r="G9" s="88">
        <v>5</v>
      </c>
      <c r="H9" s="91">
        <f t="shared" ref="H9:H15" si="1">G9*100/156</f>
        <v>3.2051282051282053</v>
      </c>
    </row>
    <row r="10" spans="1:8" s="93" customFormat="1" ht="72.75" customHeight="1" x14ac:dyDescent="0.2">
      <c r="A10" s="12">
        <v>4</v>
      </c>
      <c r="B10" s="94" t="s">
        <v>81</v>
      </c>
      <c r="C10" s="88">
        <v>1</v>
      </c>
      <c r="D10" s="91">
        <f t="shared" si="0"/>
        <v>0.64102564102564108</v>
      </c>
      <c r="E10" s="92">
        <v>0</v>
      </c>
      <c r="F10" s="92">
        <v>0</v>
      </c>
      <c r="G10" s="88">
        <v>1</v>
      </c>
      <c r="H10" s="91">
        <f t="shared" si="1"/>
        <v>0.64102564102564108</v>
      </c>
    </row>
    <row r="11" spans="1:8" ht="24" customHeight="1" x14ac:dyDescent="0.2">
      <c r="A11" s="12">
        <v>5</v>
      </c>
      <c r="B11" s="94" t="s">
        <v>82</v>
      </c>
      <c r="C11" s="88">
        <v>2</v>
      </c>
      <c r="D11" s="91">
        <f t="shared" si="0"/>
        <v>1.2820512820512822</v>
      </c>
      <c r="E11" s="92">
        <v>0</v>
      </c>
      <c r="F11" s="92">
        <v>0</v>
      </c>
      <c r="G11" s="88">
        <v>6</v>
      </c>
      <c r="H11" s="91">
        <f t="shared" si="1"/>
        <v>3.8461538461538463</v>
      </c>
    </row>
    <row r="12" spans="1:8" ht="43.5" customHeight="1" x14ac:dyDescent="0.2">
      <c r="A12" s="12">
        <v>6</v>
      </c>
      <c r="B12" s="94" t="s">
        <v>83</v>
      </c>
      <c r="C12" s="88">
        <v>0</v>
      </c>
      <c r="D12" s="91">
        <f t="shared" si="0"/>
        <v>0</v>
      </c>
      <c r="E12" s="92">
        <v>0</v>
      </c>
      <c r="F12" s="92">
        <v>0</v>
      </c>
      <c r="G12" s="88">
        <v>0</v>
      </c>
      <c r="H12" s="91">
        <f t="shared" si="1"/>
        <v>0</v>
      </c>
    </row>
    <row r="13" spans="1:8" ht="75" customHeight="1" x14ac:dyDescent="0.2">
      <c r="A13" s="12">
        <v>7</v>
      </c>
      <c r="B13" s="94" t="s">
        <v>84</v>
      </c>
      <c r="C13" s="88">
        <v>0</v>
      </c>
      <c r="D13" s="91">
        <f t="shared" si="0"/>
        <v>0</v>
      </c>
      <c r="E13" s="92">
        <v>0</v>
      </c>
      <c r="F13" s="92">
        <v>0</v>
      </c>
      <c r="G13" s="88">
        <v>0</v>
      </c>
      <c r="H13" s="91">
        <f t="shared" si="1"/>
        <v>0</v>
      </c>
    </row>
    <row r="14" spans="1:8" ht="78" customHeight="1" x14ac:dyDescent="0.2">
      <c r="A14" s="12">
        <v>8</v>
      </c>
      <c r="B14" s="94" t="s">
        <v>85</v>
      </c>
      <c r="C14" s="88">
        <v>0</v>
      </c>
      <c r="D14" s="91">
        <f t="shared" si="0"/>
        <v>0</v>
      </c>
      <c r="E14" s="92">
        <v>0</v>
      </c>
      <c r="F14" s="92">
        <v>0</v>
      </c>
      <c r="G14" s="88">
        <v>0</v>
      </c>
      <c r="H14" s="91">
        <f t="shared" si="1"/>
        <v>0</v>
      </c>
    </row>
    <row r="15" spans="1:8" ht="28.5" customHeight="1" x14ac:dyDescent="0.2">
      <c r="A15" s="208" t="s">
        <v>55</v>
      </c>
      <c r="B15" s="209"/>
      <c r="C15" s="88">
        <f>SUM(C7:C14)</f>
        <v>11</v>
      </c>
      <c r="D15" s="91">
        <f t="shared" si="0"/>
        <v>7.0512820512820511</v>
      </c>
      <c r="E15" s="92">
        <v>0</v>
      </c>
      <c r="F15" s="92">
        <v>0</v>
      </c>
      <c r="G15" s="88">
        <f>SUM(G7:G14)</f>
        <v>66</v>
      </c>
      <c r="H15" s="91">
        <f t="shared" si="1"/>
        <v>42.307692307692307</v>
      </c>
    </row>
    <row r="16" spans="1:8" ht="16.5" hidden="1" customHeight="1" x14ac:dyDescent="0.2">
      <c r="A16" s="68"/>
      <c r="B16" s="127"/>
      <c r="C16" s="127"/>
      <c r="D16" s="127"/>
      <c r="E16" s="127"/>
      <c r="F16" s="127"/>
      <c r="G16" s="127"/>
      <c r="H16" s="127"/>
    </row>
    <row r="17" spans="1:10" ht="21" hidden="1" customHeight="1" x14ac:dyDescent="0.2">
      <c r="A17" s="68"/>
      <c r="B17" s="127"/>
      <c r="C17" s="127"/>
      <c r="D17" s="127"/>
      <c r="E17" s="127"/>
      <c r="F17" s="127"/>
      <c r="G17" s="127"/>
      <c r="H17" s="127"/>
    </row>
    <row r="18" spans="1:10" ht="30.75" customHeight="1" x14ac:dyDescent="0.2">
      <c r="A18" s="68"/>
      <c r="B18" s="128"/>
      <c r="C18" s="127"/>
      <c r="D18" s="127"/>
      <c r="E18" s="128"/>
      <c r="F18" s="128"/>
      <c r="G18" s="128"/>
      <c r="H18" s="128"/>
      <c r="J18" s="69"/>
    </row>
    <row r="19" spans="1:10" ht="105" customHeight="1" x14ac:dyDescent="0.2">
      <c r="A19" s="68"/>
      <c r="B19" s="181"/>
      <c r="C19" s="181"/>
      <c r="D19" s="181"/>
      <c r="E19" s="181"/>
      <c r="F19" s="181"/>
      <c r="G19" s="181"/>
      <c r="H19" s="181"/>
    </row>
    <row r="20" spans="1:10" ht="16.5" x14ac:dyDescent="0.2">
      <c r="A20" s="68"/>
      <c r="B20" s="68"/>
      <c r="C20" s="68"/>
      <c r="D20" s="68"/>
      <c r="E20" s="68"/>
      <c r="F20" s="68"/>
      <c r="G20" s="68"/>
      <c r="H20" s="68"/>
    </row>
    <row r="21" spans="1:10" ht="16.5" x14ac:dyDescent="0.2">
      <c r="A21" s="68"/>
      <c r="B21" s="68"/>
      <c r="C21" s="68"/>
      <c r="D21" s="68"/>
      <c r="E21" s="68"/>
      <c r="F21" s="68"/>
      <c r="G21" s="68"/>
      <c r="H21" s="68"/>
    </row>
  </sheetData>
  <mergeCells count="12">
    <mergeCell ref="A15:B15"/>
    <mergeCell ref="B16:H17"/>
    <mergeCell ref="B18:H18"/>
    <mergeCell ref="B19:H19"/>
    <mergeCell ref="A1:H1"/>
    <mergeCell ref="A2:H2"/>
    <mergeCell ref="A5:A6"/>
    <mergeCell ref="B5:B6"/>
    <mergeCell ref="C5:D5"/>
    <mergeCell ref="E5:F5"/>
    <mergeCell ref="G5:H5"/>
    <mergeCell ref="A3:H3"/>
  </mergeCells>
  <printOptions horizontalCentered="1"/>
  <pageMargins left="0.43307086614173229" right="0.23622047244094491" top="0.42" bottom="0.42" header="0.31496062992125984" footer="0.31496062992125984"/>
  <pageSetup paperSize="9" scale="8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7"/>
  <sheetViews>
    <sheetView zoomScale="60" zoomScaleNormal="60" workbookViewId="0">
      <selection activeCell="A14" sqref="A14"/>
    </sheetView>
  </sheetViews>
  <sheetFormatPr defaultColWidth="9.25" defaultRowHeight="14.25" x14ac:dyDescent="0.2"/>
  <cols>
    <col min="1" max="1" width="8.25" style="61" customWidth="1"/>
    <col min="2" max="2" width="55.25" style="61" customWidth="1"/>
    <col min="3" max="3" width="25.75" style="61" customWidth="1"/>
    <col min="4" max="4" width="21.75" style="61" customWidth="1"/>
    <col min="5" max="5" width="21.375" style="61" customWidth="1"/>
    <col min="6" max="6" width="18.375" style="61" customWidth="1"/>
    <col min="7" max="7" width="23.25" style="61" customWidth="1"/>
    <col min="8" max="8" width="9.25" style="61"/>
    <col min="9" max="9" width="10.75" style="61" bestFit="1" customWidth="1"/>
    <col min="10" max="16384" width="9.25" style="61"/>
  </cols>
  <sheetData>
    <row r="2" spans="1:9" ht="27" customHeight="1" x14ac:dyDescent="0.2">
      <c r="A2" s="123" t="s">
        <v>94</v>
      </c>
      <c r="B2" s="123"/>
      <c r="C2" s="123"/>
      <c r="D2" s="123"/>
      <c r="E2" s="123"/>
      <c r="F2" s="123"/>
      <c r="G2" s="123"/>
    </row>
    <row r="3" spans="1:9" ht="39.6" customHeight="1" x14ac:dyDescent="0.2">
      <c r="A3" s="126" t="s">
        <v>346</v>
      </c>
      <c r="B3" s="126"/>
      <c r="C3" s="126"/>
      <c r="D3" s="126"/>
      <c r="E3" s="126"/>
      <c r="F3" s="126"/>
      <c r="G3" s="126"/>
    </row>
    <row r="4" spans="1:9" ht="23.25" customHeight="1" x14ac:dyDescent="0.2">
      <c r="A4" s="210" t="str">
        <f>'PL1'!A3:E3</f>
        <v>(Kèm theo báo cáo số          /BC-HĐND ngày 01 tháng 4 năm 2024 của Thường trực HĐND tỉnh Đồng Tháp)</v>
      </c>
      <c r="B4" s="210"/>
      <c r="C4" s="210"/>
      <c r="D4" s="210"/>
      <c r="E4" s="210"/>
      <c r="F4" s="210"/>
      <c r="G4" s="210"/>
    </row>
    <row r="5" spans="1:9" ht="15" customHeight="1" x14ac:dyDescent="0.2"/>
    <row r="6" spans="1:9" ht="47.65" customHeight="1" x14ac:dyDescent="0.2">
      <c r="A6" s="182" t="s">
        <v>2</v>
      </c>
      <c r="B6" s="182" t="s">
        <v>74</v>
      </c>
      <c r="C6" s="211" t="s">
        <v>89</v>
      </c>
      <c r="D6" s="211"/>
      <c r="E6" s="211" t="s">
        <v>90</v>
      </c>
      <c r="F6" s="211"/>
      <c r="G6" s="212" t="s">
        <v>1</v>
      </c>
    </row>
    <row r="7" spans="1:9" ht="46.5" customHeight="1" x14ac:dyDescent="0.2">
      <c r="A7" s="182"/>
      <c r="B7" s="182"/>
      <c r="C7" s="58" t="s">
        <v>75</v>
      </c>
      <c r="D7" s="58" t="s">
        <v>76</v>
      </c>
      <c r="E7" s="58" t="s">
        <v>75</v>
      </c>
      <c r="F7" s="58" t="s">
        <v>76</v>
      </c>
      <c r="G7" s="213"/>
    </row>
    <row r="8" spans="1:9" ht="42.75" customHeight="1" x14ac:dyDescent="0.2">
      <c r="A8" s="12">
        <v>1</v>
      </c>
      <c r="B8" s="95" t="s">
        <v>78</v>
      </c>
      <c r="C8" s="96">
        <v>2750</v>
      </c>
      <c r="D8" s="97">
        <v>1</v>
      </c>
      <c r="E8" s="98">
        <v>40</v>
      </c>
      <c r="F8" s="97">
        <v>0.78</v>
      </c>
      <c r="G8" s="90" t="s">
        <v>246</v>
      </c>
    </row>
    <row r="9" spans="1:9" ht="42.75" customHeight="1" x14ac:dyDescent="0.2">
      <c r="A9" s="12">
        <v>2</v>
      </c>
      <c r="B9" s="90" t="s">
        <v>87</v>
      </c>
      <c r="C9" s="96">
        <v>1110</v>
      </c>
      <c r="D9" s="97">
        <v>0.71199999999999997</v>
      </c>
      <c r="E9" s="98">
        <v>0</v>
      </c>
      <c r="F9" s="98">
        <v>0</v>
      </c>
      <c r="G9" s="90" t="s">
        <v>247</v>
      </c>
    </row>
    <row r="10" spans="1:9" ht="60" customHeight="1" x14ac:dyDescent="0.2">
      <c r="A10" s="12">
        <v>3</v>
      </c>
      <c r="B10" s="90" t="s">
        <v>88</v>
      </c>
      <c r="C10" s="96">
        <v>3260</v>
      </c>
      <c r="D10" s="98">
        <v>0</v>
      </c>
      <c r="E10" s="98">
        <v>0</v>
      </c>
      <c r="F10" s="98">
        <v>0</v>
      </c>
      <c r="G10" s="90" t="s">
        <v>248</v>
      </c>
    </row>
    <row r="11" spans="1:9" ht="34.5" customHeight="1" x14ac:dyDescent="0.2">
      <c r="A11" s="208" t="s">
        <v>55</v>
      </c>
      <c r="B11" s="209"/>
      <c r="C11" s="99">
        <f>SUM(C8:C10)</f>
        <v>7120</v>
      </c>
      <c r="D11" s="98">
        <v>0</v>
      </c>
      <c r="E11" s="100">
        <f>E8</f>
        <v>40</v>
      </c>
      <c r="F11" s="98">
        <v>0</v>
      </c>
      <c r="G11" s="88"/>
    </row>
    <row r="12" spans="1:9" ht="16.5" hidden="1" customHeight="1" x14ac:dyDescent="0.2">
      <c r="A12" s="68"/>
      <c r="B12" s="127"/>
      <c r="C12" s="127"/>
      <c r="D12" s="127"/>
      <c r="E12" s="127"/>
      <c r="F12" s="127"/>
      <c r="G12" s="127"/>
    </row>
    <row r="13" spans="1:9" ht="21" hidden="1" customHeight="1" x14ac:dyDescent="0.2">
      <c r="A13" s="68"/>
      <c r="B13" s="127"/>
      <c r="C13" s="127"/>
      <c r="D13" s="127"/>
      <c r="E13" s="127"/>
      <c r="F13" s="127"/>
      <c r="G13" s="127"/>
    </row>
    <row r="14" spans="1:9" ht="30.75" customHeight="1" x14ac:dyDescent="0.2">
      <c r="A14" s="68"/>
      <c r="B14" s="128"/>
      <c r="C14" s="127"/>
      <c r="D14" s="127"/>
      <c r="E14" s="128"/>
      <c r="F14" s="128"/>
      <c r="G14" s="128"/>
      <c r="I14" s="69"/>
    </row>
    <row r="15" spans="1:9" ht="105" customHeight="1" x14ac:dyDescent="0.2">
      <c r="A15" s="68"/>
      <c r="B15" s="181"/>
      <c r="C15" s="181"/>
      <c r="D15" s="181"/>
      <c r="E15" s="181"/>
      <c r="F15" s="181"/>
      <c r="G15" s="181"/>
    </row>
    <row r="16" spans="1:9" ht="16.5" x14ac:dyDescent="0.2">
      <c r="A16" s="68"/>
      <c r="B16" s="68"/>
      <c r="C16" s="68"/>
      <c r="D16" s="68"/>
      <c r="E16" s="68"/>
      <c r="F16" s="68"/>
      <c r="G16" s="68"/>
    </row>
    <row r="17" spans="1:7" ht="16.5" x14ac:dyDescent="0.2">
      <c r="A17" s="68"/>
      <c r="B17" s="68"/>
      <c r="C17" s="68"/>
      <c r="D17" s="68"/>
      <c r="E17" s="68"/>
      <c r="F17" s="68"/>
      <c r="G17" s="68"/>
    </row>
  </sheetData>
  <mergeCells count="12">
    <mergeCell ref="A2:G2"/>
    <mergeCell ref="A3:G3"/>
    <mergeCell ref="A6:A7"/>
    <mergeCell ref="B6:B7"/>
    <mergeCell ref="C6:D6"/>
    <mergeCell ref="E6:F6"/>
    <mergeCell ref="G6:G7"/>
    <mergeCell ref="A11:B11"/>
    <mergeCell ref="B12:G13"/>
    <mergeCell ref="B14:G14"/>
    <mergeCell ref="B15:G15"/>
    <mergeCell ref="A4:G4"/>
  </mergeCells>
  <printOptions horizontalCentered="1"/>
  <pageMargins left="0.39" right="0.23622047244094491" top="0.43307086614173229" bottom="0.74803149606299213" header="0.31496062992125984" footer="0.31496062992125984"/>
  <pageSetup paperSize="9" scale="74"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9"/>
  <sheetViews>
    <sheetView zoomScale="60" zoomScaleNormal="60" workbookViewId="0">
      <selection activeCell="H10" sqref="H10"/>
    </sheetView>
  </sheetViews>
  <sheetFormatPr defaultColWidth="9.25" defaultRowHeight="14.25" x14ac:dyDescent="0.2"/>
  <cols>
    <col min="1" max="1" width="7.75" style="61" customWidth="1"/>
    <col min="2" max="2" width="40.25" style="61" customWidth="1"/>
    <col min="3" max="3" width="25.75" style="61" customWidth="1"/>
    <col min="4" max="4" width="21.75" style="61" customWidth="1"/>
    <col min="5" max="6" width="21.375" style="61" customWidth="1"/>
    <col min="7" max="7" width="19.25" style="61" customWidth="1"/>
    <col min="8" max="8" width="9.25" style="61"/>
    <col min="9" max="9" width="10.75" style="61" bestFit="1" customWidth="1"/>
    <col min="10" max="16384" width="9.25" style="61"/>
  </cols>
  <sheetData>
    <row r="2" spans="1:9" ht="27" customHeight="1" x14ac:dyDescent="0.2">
      <c r="A2" s="123" t="s">
        <v>56</v>
      </c>
      <c r="B2" s="123"/>
      <c r="C2" s="123"/>
      <c r="D2" s="123"/>
      <c r="E2" s="123"/>
      <c r="F2" s="123"/>
      <c r="G2" s="123"/>
    </row>
    <row r="3" spans="1:9" ht="39.75" customHeight="1" x14ac:dyDescent="0.2">
      <c r="A3" s="126" t="s">
        <v>354</v>
      </c>
      <c r="B3" s="126"/>
      <c r="C3" s="126"/>
      <c r="D3" s="126"/>
      <c r="E3" s="126"/>
      <c r="F3" s="126"/>
      <c r="G3" s="126"/>
    </row>
    <row r="4" spans="1:9" ht="22.9" customHeight="1" x14ac:dyDescent="0.2">
      <c r="A4" s="210" t="str">
        <f>'PL1'!A3:E3</f>
        <v>(Kèm theo báo cáo số          /BC-HĐND ngày 01 tháng 4 năm 2024 của Thường trực HĐND tỉnh Đồng Tháp)</v>
      </c>
      <c r="B4" s="210"/>
      <c r="C4" s="210"/>
      <c r="D4" s="210"/>
      <c r="E4" s="210"/>
      <c r="F4" s="210"/>
      <c r="G4" s="210"/>
    </row>
    <row r="5" spans="1:9" ht="12.75" customHeight="1" x14ac:dyDescent="0.2"/>
    <row r="6" spans="1:9" ht="57.75" customHeight="1" x14ac:dyDescent="0.2">
      <c r="A6" s="182" t="s">
        <v>2</v>
      </c>
      <c r="B6" s="182" t="s">
        <v>74</v>
      </c>
      <c r="C6" s="182" t="s">
        <v>92</v>
      </c>
      <c r="D6" s="182"/>
      <c r="E6" s="182" t="s">
        <v>93</v>
      </c>
      <c r="F6" s="182"/>
      <c r="G6" s="212" t="s">
        <v>1</v>
      </c>
    </row>
    <row r="7" spans="1:9" ht="46.5" customHeight="1" x14ac:dyDescent="0.2">
      <c r="A7" s="182"/>
      <c r="B7" s="182"/>
      <c r="C7" s="58" t="s">
        <v>75</v>
      </c>
      <c r="D7" s="58" t="s">
        <v>76</v>
      </c>
      <c r="E7" s="58" t="s">
        <v>75</v>
      </c>
      <c r="F7" s="58" t="s">
        <v>76</v>
      </c>
      <c r="G7" s="213"/>
    </row>
    <row r="8" spans="1:9" ht="28.5" customHeight="1" x14ac:dyDescent="0.2">
      <c r="A8" s="12">
        <v>1</v>
      </c>
      <c r="B8" s="90" t="s">
        <v>78</v>
      </c>
      <c r="C8" s="88">
        <v>2</v>
      </c>
      <c r="D8" s="101">
        <v>1</v>
      </c>
      <c r="E8" s="92"/>
      <c r="F8" s="92"/>
      <c r="G8" s="88"/>
    </row>
    <row r="9" spans="1:9" ht="38.25" customHeight="1" x14ac:dyDescent="0.2">
      <c r="A9" s="12">
        <v>2</v>
      </c>
      <c r="B9" s="90" t="s">
        <v>79</v>
      </c>
      <c r="C9" s="88">
        <v>28</v>
      </c>
      <c r="D9" s="101">
        <v>1</v>
      </c>
      <c r="E9" s="92"/>
      <c r="F9" s="92"/>
      <c r="G9" s="88"/>
    </row>
    <row r="10" spans="1:9" ht="44.25" customHeight="1" x14ac:dyDescent="0.2">
      <c r="A10" s="12">
        <v>3</v>
      </c>
      <c r="B10" s="90" t="s">
        <v>80</v>
      </c>
      <c r="C10" s="88">
        <v>17</v>
      </c>
      <c r="D10" s="101">
        <v>1</v>
      </c>
      <c r="E10" s="92"/>
      <c r="F10" s="92"/>
      <c r="G10" s="88"/>
    </row>
    <row r="11" spans="1:9" ht="75" customHeight="1" x14ac:dyDescent="0.2">
      <c r="A11" s="12">
        <v>4</v>
      </c>
      <c r="B11" s="90" t="s">
        <v>81</v>
      </c>
      <c r="C11" s="88">
        <v>54</v>
      </c>
      <c r="D11" s="101">
        <v>1</v>
      </c>
      <c r="E11" s="92"/>
      <c r="F11" s="92"/>
      <c r="G11" s="88"/>
    </row>
    <row r="12" spans="1:9" ht="27.75" customHeight="1" x14ac:dyDescent="0.2">
      <c r="A12" s="12">
        <v>5</v>
      </c>
      <c r="B12" s="90" t="s">
        <v>82</v>
      </c>
      <c r="C12" s="88">
        <v>382</v>
      </c>
      <c r="D12" s="101">
        <v>1</v>
      </c>
      <c r="E12" s="92"/>
      <c r="F12" s="92"/>
      <c r="G12" s="88"/>
    </row>
    <row r="13" spans="1:9" ht="28.5" customHeight="1" x14ac:dyDescent="0.2">
      <c r="A13" s="208" t="s">
        <v>55</v>
      </c>
      <c r="B13" s="209"/>
      <c r="C13" s="88">
        <v>483</v>
      </c>
      <c r="D13" s="101">
        <v>1</v>
      </c>
      <c r="E13" s="88"/>
      <c r="F13" s="88"/>
      <c r="G13" s="88"/>
    </row>
    <row r="14" spans="1:9" ht="16.5" hidden="1" customHeight="1" x14ac:dyDescent="0.2">
      <c r="A14" s="68"/>
      <c r="B14" s="127"/>
      <c r="C14" s="127"/>
      <c r="D14" s="127"/>
      <c r="E14" s="127"/>
      <c r="F14" s="127"/>
      <c r="G14" s="127"/>
    </row>
    <row r="15" spans="1:9" ht="21" hidden="1" customHeight="1" x14ac:dyDescent="0.2">
      <c r="A15" s="68"/>
      <c r="B15" s="127"/>
      <c r="C15" s="127"/>
      <c r="D15" s="127"/>
      <c r="E15" s="127"/>
      <c r="F15" s="127"/>
      <c r="G15" s="127"/>
    </row>
    <row r="16" spans="1:9" ht="30.75" customHeight="1" x14ac:dyDescent="0.2">
      <c r="A16" s="68"/>
      <c r="B16" s="128"/>
      <c r="C16" s="127"/>
      <c r="D16" s="127"/>
      <c r="E16" s="128"/>
      <c r="F16" s="128"/>
      <c r="G16" s="128"/>
      <c r="I16" s="69"/>
    </row>
    <row r="17" spans="1:7" ht="105" customHeight="1" x14ac:dyDescent="0.2">
      <c r="A17" s="68"/>
      <c r="B17" s="181"/>
      <c r="C17" s="181"/>
      <c r="D17" s="181"/>
      <c r="E17" s="181"/>
      <c r="F17" s="181"/>
      <c r="G17" s="181"/>
    </row>
    <row r="18" spans="1:7" ht="16.5" x14ac:dyDescent="0.2">
      <c r="A18" s="68"/>
      <c r="B18" s="68"/>
      <c r="C18" s="68"/>
      <c r="D18" s="68"/>
      <c r="E18" s="68"/>
      <c r="F18" s="68"/>
      <c r="G18" s="68"/>
    </row>
    <row r="19" spans="1:7" ht="16.5" x14ac:dyDescent="0.2">
      <c r="A19" s="68"/>
      <c r="B19" s="68"/>
      <c r="C19" s="68"/>
      <c r="D19" s="68"/>
      <c r="E19" s="68"/>
      <c r="F19" s="68"/>
      <c r="G19" s="68"/>
    </row>
  </sheetData>
  <mergeCells count="12">
    <mergeCell ref="A13:B13"/>
    <mergeCell ref="B14:G15"/>
    <mergeCell ref="B16:G16"/>
    <mergeCell ref="B17:G17"/>
    <mergeCell ref="A2:G2"/>
    <mergeCell ref="A3:G3"/>
    <mergeCell ref="A6:A7"/>
    <mergeCell ref="B6:B7"/>
    <mergeCell ref="C6:D6"/>
    <mergeCell ref="E6:F6"/>
    <mergeCell ref="G6:G7"/>
    <mergeCell ref="A4:G4"/>
  </mergeCells>
  <printOptions horizontalCentered="1"/>
  <pageMargins left="0.49" right="0.26" top="0.44" bottom="0.74803149606299213" header="0.31496062992125984" footer="0.31496062992125984"/>
  <pageSetup paperSize="9" scale="81"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0"/>
  <sheetViews>
    <sheetView zoomScale="70" zoomScaleNormal="70" workbookViewId="0">
      <selection activeCell="F10" sqref="F10"/>
    </sheetView>
  </sheetViews>
  <sheetFormatPr defaultColWidth="9.25" defaultRowHeight="14.25" x14ac:dyDescent="0.2"/>
  <cols>
    <col min="1" max="1" width="7.75" style="61" customWidth="1"/>
    <col min="2" max="2" width="40.25" style="61" customWidth="1"/>
    <col min="3" max="3" width="18.25" style="61" customWidth="1"/>
    <col min="4" max="4" width="18.75" style="61" customWidth="1"/>
    <col min="5" max="5" width="21.375" style="61" customWidth="1"/>
    <col min="6" max="6" width="20.375" style="61" customWidth="1"/>
    <col min="7" max="7" width="20.75" style="61" customWidth="1"/>
    <col min="8" max="8" width="9.25" style="61"/>
    <col min="9" max="9" width="49" style="61" customWidth="1"/>
    <col min="10" max="16384" width="9.25" style="61"/>
  </cols>
  <sheetData>
    <row r="2" spans="1:7" ht="27" customHeight="1" x14ac:dyDescent="0.2">
      <c r="A2" s="123" t="s">
        <v>65</v>
      </c>
      <c r="B2" s="123"/>
      <c r="C2" s="123"/>
      <c r="D2" s="123"/>
      <c r="E2" s="123"/>
      <c r="F2" s="123"/>
      <c r="G2" s="123"/>
    </row>
    <row r="3" spans="1:7" ht="26.25" customHeight="1" x14ac:dyDescent="0.2">
      <c r="A3" s="123" t="s">
        <v>44</v>
      </c>
      <c r="B3" s="123"/>
      <c r="C3" s="123"/>
      <c r="D3" s="123"/>
      <c r="E3" s="123"/>
      <c r="F3" s="123"/>
      <c r="G3" s="123"/>
    </row>
    <row r="4" spans="1:7" ht="18.399999999999999" customHeight="1" x14ac:dyDescent="0.2">
      <c r="A4" s="185" t="str">
        <f>'PL1'!A3:E3</f>
        <v>(Kèm theo báo cáo số          /BC-HĐND ngày 01 tháng 4 năm 2024 của Thường trực HĐND tỉnh Đồng Tháp)</v>
      </c>
      <c r="B4" s="185"/>
      <c r="C4" s="185"/>
      <c r="D4" s="185"/>
      <c r="E4" s="185"/>
      <c r="F4" s="185"/>
      <c r="G4" s="185"/>
    </row>
    <row r="5" spans="1:7" ht="12.75" customHeight="1" x14ac:dyDescent="0.2"/>
    <row r="6" spans="1:7" ht="27.75" customHeight="1" x14ac:dyDescent="0.2">
      <c r="A6" s="182" t="s">
        <v>2</v>
      </c>
      <c r="B6" s="182" t="s">
        <v>15</v>
      </c>
      <c r="C6" s="183" t="s">
        <v>45</v>
      </c>
      <c r="D6" s="183" t="s">
        <v>46</v>
      </c>
      <c r="E6" s="183" t="s">
        <v>47</v>
      </c>
      <c r="F6" s="183" t="s">
        <v>48</v>
      </c>
      <c r="G6" s="182" t="s">
        <v>6</v>
      </c>
    </row>
    <row r="7" spans="1:7" ht="87.75" customHeight="1" x14ac:dyDescent="0.2">
      <c r="A7" s="182"/>
      <c r="B7" s="182"/>
      <c r="C7" s="184" t="s">
        <v>29</v>
      </c>
      <c r="D7" s="184" t="s">
        <v>29</v>
      </c>
      <c r="E7" s="184" t="s">
        <v>31</v>
      </c>
      <c r="F7" s="184"/>
      <c r="G7" s="182"/>
    </row>
    <row r="8" spans="1:7" ht="31.5" customHeight="1" x14ac:dyDescent="0.2">
      <c r="A8" s="130" t="s">
        <v>35</v>
      </c>
      <c r="B8" s="131"/>
      <c r="C8" s="131"/>
      <c r="D8" s="131"/>
      <c r="E8" s="131"/>
      <c r="F8" s="131"/>
      <c r="G8" s="132"/>
    </row>
    <row r="9" spans="1:7" s="63" customFormat="1" ht="31.5" customHeight="1" x14ac:dyDescent="0.2">
      <c r="A9" s="12">
        <v>1</v>
      </c>
      <c r="B9" s="87" t="str">
        <f>PL0!B9</f>
        <v xml:space="preserve">Nhà ở xã hội Song Hải Long </v>
      </c>
      <c r="C9" s="12" t="s">
        <v>235</v>
      </c>
      <c r="D9" s="12"/>
      <c r="E9" s="102"/>
      <c r="F9" s="102"/>
      <c r="G9" s="87"/>
    </row>
    <row r="10" spans="1:7" s="63" customFormat="1" ht="31.5" customHeight="1" x14ac:dyDescent="0.2">
      <c r="A10" s="12">
        <v>2</v>
      </c>
      <c r="B10" s="87" t="str">
        <f>PL0!B10</f>
        <v xml:space="preserve">Nhà ở xã hội Nguyễn Hùng </v>
      </c>
      <c r="C10" s="12"/>
      <c r="D10" s="12"/>
      <c r="E10" s="102"/>
      <c r="F10" s="102" t="s">
        <v>235</v>
      </c>
      <c r="G10" s="87"/>
    </row>
    <row r="11" spans="1:7" ht="31.5" customHeight="1" x14ac:dyDescent="0.2">
      <c r="A11" s="130" t="s">
        <v>38</v>
      </c>
      <c r="B11" s="131"/>
      <c r="C11" s="131"/>
      <c r="D11" s="131"/>
      <c r="E11" s="131"/>
      <c r="F11" s="131"/>
      <c r="G11" s="132"/>
    </row>
    <row r="12" spans="1:7" s="63" customFormat="1" ht="31.5" customHeight="1" x14ac:dyDescent="0.2">
      <c r="A12" s="12">
        <v>1</v>
      </c>
      <c r="B12" s="87" t="str">
        <f>PL0!B14</f>
        <v xml:space="preserve">Nhà ở cho người lao động Vĩnh Hoàn </v>
      </c>
      <c r="C12" s="12" t="s">
        <v>235</v>
      </c>
      <c r="D12" s="12"/>
      <c r="E12" s="102"/>
      <c r="F12" s="102"/>
      <c r="G12" s="87"/>
    </row>
    <row r="13" spans="1:7" s="63" customFormat="1" ht="31.5" customHeight="1" x14ac:dyDescent="0.2">
      <c r="A13" s="12">
        <v>2</v>
      </c>
      <c r="B13" s="87" t="str">
        <f>PL0!B15</f>
        <v>Nhà ở xã hội Mỹ Phú</v>
      </c>
      <c r="C13" s="12" t="s">
        <v>235</v>
      </c>
      <c r="D13" s="12"/>
      <c r="E13" s="102"/>
      <c r="F13" s="102"/>
      <c r="G13" s="87"/>
    </row>
    <row r="14" spans="1:7" ht="16.5" x14ac:dyDescent="0.2">
      <c r="A14" s="68"/>
      <c r="B14" s="68"/>
      <c r="C14" s="68"/>
      <c r="D14" s="68"/>
      <c r="E14" s="68"/>
      <c r="F14" s="68"/>
      <c r="G14" s="68"/>
    </row>
    <row r="15" spans="1:7" ht="16.5" hidden="1" customHeight="1" x14ac:dyDescent="0.2">
      <c r="A15" s="68"/>
      <c r="B15" s="127"/>
      <c r="C15" s="127"/>
      <c r="D15" s="127"/>
      <c r="E15" s="127"/>
      <c r="F15" s="127"/>
      <c r="G15" s="127"/>
    </row>
    <row r="16" spans="1:7" ht="21" hidden="1" customHeight="1" x14ac:dyDescent="0.2">
      <c r="A16" s="68"/>
      <c r="B16" s="127"/>
      <c r="C16" s="127"/>
      <c r="D16" s="127"/>
      <c r="E16" s="127"/>
      <c r="F16" s="127"/>
      <c r="G16" s="127"/>
    </row>
    <row r="17" spans="1:9" ht="30.75" customHeight="1" x14ac:dyDescent="0.2">
      <c r="A17" s="68"/>
      <c r="B17" s="127"/>
      <c r="C17" s="127"/>
      <c r="D17" s="127"/>
      <c r="E17" s="128"/>
      <c r="F17" s="128"/>
      <c r="G17" s="128"/>
      <c r="I17" s="69"/>
    </row>
    <row r="18" spans="1:9" ht="105" customHeight="1" x14ac:dyDescent="0.2">
      <c r="A18" s="68"/>
      <c r="B18" s="181"/>
      <c r="C18" s="181"/>
      <c r="D18" s="181"/>
      <c r="E18" s="181"/>
      <c r="F18" s="181"/>
      <c r="G18" s="181"/>
    </row>
    <row r="19" spans="1:9" ht="16.5" x14ac:dyDescent="0.2">
      <c r="A19" s="68"/>
      <c r="B19" s="68"/>
      <c r="C19" s="68"/>
      <c r="D19" s="68"/>
      <c r="E19" s="68"/>
      <c r="F19" s="68"/>
      <c r="G19" s="68"/>
    </row>
    <row r="20" spans="1:9" ht="16.5" x14ac:dyDescent="0.2">
      <c r="A20" s="68"/>
      <c r="B20" s="68"/>
      <c r="C20" s="68"/>
      <c r="D20" s="68"/>
      <c r="E20" s="68"/>
      <c r="F20" s="68"/>
      <c r="G20" s="68"/>
    </row>
  </sheetData>
  <mergeCells count="15">
    <mergeCell ref="B18:G18"/>
    <mergeCell ref="A2:G2"/>
    <mergeCell ref="A3:G3"/>
    <mergeCell ref="A6:A7"/>
    <mergeCell ref="B6:B7"/>
    <mergeCell ref="C6:C7"/>
    <mergeCell ref="D6:D7"/>
    <mergeCell ref="E6:E7"/>
    <mergeCell ref="F6:F7"/>
    <mergeCell ref="G6:G7"/>
    <mergeCell ref="A8:G8"/>
    <mergeCell ref="A11:G11"/>
    <mergeCell ref="B15:G16"/>
    <mergeCell ref="B17:G17"/>
    <mergeCell ref="A4:G4"/>
  </mergeCells>
  <printOptions horizontalCentered="1"/>
  <pageMargins left="0.52" right="0.3" top="0.49" bottom="0.74803149606299213" header="0.31496062992125984" footer="0.31496062992125984"/>
  <pageSetup paperSize="9" scale="86"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22"/>
  <sheetViews>
    <sheetView tabSelected="1" topLeftCell="A7" zoomScale="60" zoomScaleNormal="60" workbookViewId="0">
      <selection activeCell="C23" sqref="C23"/>
    </sheetView>
  </sheetViews>
  <sheetFormatPr defaultColWidth="9.25" defaultRowHeight="14.25" x14ac:dyDescent="0.2"/>
  <cols>
    <col min="1" max="1" width="7.75" style="61" customWidth="1"/>
    <col min="2" max="2" width="16.375" style="61" customWidth="1"/>
    <col min="3" max="3" width="10.375" style="61" customWidth="1"/>
    <col min="4" max="4" width="10.75" style="61" customWidth="1"/>
    <col min="5" max="5" width="10.375" style="61" customWidth="1"/>
    <col min="6" max="14" width="11.25" style="61" customWidth="1"/>
    <col min="15" max="15" width="10.375" style="61" customWidth="1"/>
    <col min="16" max="16" width="11.25" style="61" customWidth="1"/>
    <col min="17" max="17" width="10.75" style="61" bestFit="1" customWidth="1"/>
    <col min="18" max="16384" width="9.25" style="61"/>
  </cols>
  <sheetData>
    <row r="2" spans="1:16" ht="27" customHeight="1" x14ac:dyDescent="0.2">
      <c r="A2" s="123" t="s">
        <v>68</v>
      </c>
      <c r="B2" s="123"/>
      <c r="C2" s="123"/>
      <c r="D2" s="123"/>
      <c r="E2" s="123"/>
      <c r="F2" s="123"/>
      <c r="G2" s="123"/>
      <c r="H2" s="123"/>
      <c r="I2" s="123"/>
      <c r="J2" s="123"/>
      <c r="K2" s="123"/>
      <c r="L2" s="123"/>
      <c r="M2" s="123"/>
      <c r="N2" s="123"/>
      <c r="O2" s="123"/>
      <c r="P2" s="123"/>
    </row>
    <row r="3" spans="1:16" ht="39.75" customHeight="1" x14ac:dyDescent="0.2">
      <c r="A3" s="126" t="s">
        <v>95</v>
      </c>
      <c r="B3" s="126"/>
      <c r="C3" s="126"/>
      <c r="D3" s="126"/>
      <c r="E3" s="126"/>
      <c r="F3" s="126"/>
      <c r="G3" s="126"/>
      <c r="H3" s="126"/>
      <c r="I3" s="126"/>
      <c r="J3" s="126"/>
      <c r="K3" s="126"/>
      <c r="L3" s="126"/>
      <c r="M3" s="126"/>
      <c r="N3" s="126"/>
      <c r="O3" s="126"/>
      <c r="P3" s="126"/>
    </row>
    <row r="4" spans="1:16" ht="26.65" customHeight="1" x14ac:dyDescent="0.2">
      <c r="A4" s="210" t="str">
        <f>'PL1'!A3:E3</f>
        <v>(Kèm theo báo cáo số          /BC-HĐND ngày 01 tháng 4 năm 2024 của Thường trực HĐND tỉnh Đồng Tháp)</v>
      </c>
      <c r="B4" s="210"/>
      <c r="C4" s="210"/>
      <c r="D4" s="210"/>
      <c r="E4" s="210"/>
      <c r="F4" s="210"/>
      <c r="G4" s="210"/>
      <c r="H4" s="210"/>
      <c r="I4" s="210"/>
      <c r="J4" s="210"/>
      <c r="K4" s="210"/>
      <c r="L4" s="210"/>
      <c r="M4" s="210"/>
      <c r="N4" s="210"/>
      <c r="O4" s="210"/>
      <c r="P4" s="210"/>
    </row>
    <row r="5" spans="1:16" ht="12.75" customHeight="1" x14ac:dyDescent="0.2"/>
    <row r="6" spans="1:16" ht="57.75" customHeight="1" x14ac:dyDescent="0.2">
      <c r="A6" s="182" t="s">
        <v>2</v>
      </c>
      <c r="B6" s="182" t="s">
        <v>27</v>
      </c>
      <c r="C6" s="182" t="s">
        <v>348</v>
      </c>
      <c r="D6" s="182"/>
      <c r="E6" s="182" t="s">
        <v>98</v>
      </c>
      <c r="F6" s="182"/>
      <c r="G6" s="182" t="s">
        <v>99</v>
      </c>
      <c r="H6" s="182"/>
      <c r="I6" s="182" t="s">
        <v>100</v>
      </c>
      <c r="J6" s="182"/>
      <c r="K6" s="182" t="s">
        <v>101</v>
      </c>
      <c r="L6" s="182"/>
      <c r="M6" s="182" t="s">
        <v>102</v>
      </c>
      <c r="N6" s="182"/>
      <c r="O6" s="182" t="s">
        <v>103</v>
      </c>
      <c r="P6" s="182"/>
    </row>
    <row r="7" spans="1:16" ht="111.75" customHeight="1" x14ac:dyDescent="0.2">
      <c r="A7" s="182"/>
      <c r="B7" s="182"/>
      <c r="C7" s="58" t="s">
        <v>96</v>
      </c>
      <c r="D7" s="58" t="s">
        <v>97</v>
      </c>
      <c r="E7" s="58" t="s">
        <v>96</v>
      </c>
      <c r="F7" s="58" t="s">
        <v>97</v>
      </c>
      <c r="G7" s="58" t="s">
        <v>96</v>
      </c>
      <c r="H7" s="58" t="s">
        <v>97</v>
      </c>
      <c r="I7" s="58" t="s">
        <v>96</v>
      </c>
      <c r="J7" s="58" t="s">
        <v>97</v>
      </c>
      <c r="K7" s="58" t="s">
        <v>96</v>
      </c>
      <c r="L7" s="58" t="s">
        <v>97</v>
      </c>
      <c r="M7" s="58" t="s">
        <v>96</v>
      </c>
      <c r="N7" s="58" t="s">
        <v>97</v>
      </c>
      <c r="O7" s="58" t="s">
        <v>104</v>
      </c>
      <c r="P7" s="58" t="s">
        <v>105</v>
      </c>
    </row>
    <row r="8" spans="1:16" s="70" customFormat="1" ht="21.75" customHeight="1" x14ac:dyDescent="0.2">
      <c r="A8" s="215" t="s">
        <v>23</v>
      </c>
      <c r="B8" s="215"/>
      <c r="C8" s="215"/>
      <c r="D8" s="215"/>
      <c r="E8" s="215"/>
      <c r="F8" s="215"/>
      <c r="G8" s="215"/>
      <c r="H8" s="215"/>
      <c r="I8" s="215"/>
      <c r="J8" s="215"/>
      <c r="K8" s="215"/>
      <c r="L8" s="215"/>
      <c r="M8" s="215"/>
      <c r="N8" s="215"/>
      <c r="O8" s="215"/>
      <c r="P8" s="215"/>
    </row>
    <row r="9" spans="1:16" s="70" customFormat="1" ht="64.5" customHeight="1" x14ac:dyDescent="0.2">
      <c r="A9" s="220">
        <v>1</v>
      </c>
      <c r="B9" s="221" t="s">
        <v>239</v>
      </c>
      <c r="C9" s="222"/>
      <c r="D9" s="222"/>
      <c r="E9" s="222"/>
      <c r="F9" s="222"/>
      <c r="G9" s="222"/>
      <c r="H9" s="222"/>
      <c r="I9" s="222">
        <v>10760</v>
      </c>
      <c r="J9" s="223">
        <v>0.2</v>
      </c>
      <c r="K9" s="222"/>
      <c r="L9" s="222"/>
      <c r="M9" s="222"/>
      <c r="N9" s="222"/>
      <c r="O9" s="222"/>
      <c r="P9" s="222"/>
    </row>
    <row r="10" spans="1:16" s="70" customFormat="1" ht="21.75" customHeight="1" x14ac:dyDescent="0.2">
      <c r="A10" s="224" t="s">
        <v>24</v>
      </c>
      <c r="B10" s="224"/>
      <c r="C10" s="224"/>
      <c r="D10" s="224"/>
      <c r="E10" s="224"/>
      <c r="F10" s="224"/>
      <c r="G10" s="224"/>
      <c r="H10" s="224"/>
      <c r="I10" s="224"/>
      <c r="J10" s="224"/>
      <c r="K10" s="224"/>
      <c r="L10" s="224"/>
      <c r="M10" s="224"/>
      <c r="N10" s="224"/>
      <c r="O10" s="224"/>
      <c r="P10" s="224"/>
    </row>
    <row r="11" spans="1:16" s="70" customFormat="1" ht="36" customHeight="1" x14ac:dyDescent="0.2">
      <c r="A11" s="225">
        <v>1</v>
      </c>
      <c r="B11" s="221" t="s">
        <v>240</v>
      </c>
      <c r="C11" s="222"/>
      <c r="D11" s="222"/>
      <c r="E11" s="222"/>
      <c r="F11" s="222"/>
      <c r="G11" s="222">
        <v>11861</v>
      </c>
      <c r="H11" s="223">
        <v>0.2</v>
      </c>
      <c r="I11" s="222"/>
      <c r="J11" s="223"/>
      <c r="K11" s="222"/>
      <c r="L11" s="222"/>
      <c r="M11" s="222"/>
      <c r="N11" s="222"/>
      <c r="O11" s="222"/>
      <c r="P11" s="222"/>
    </row>
    <row r="12" spans="1:16" s="70" customFormat="1" ht="36" customHeight="1" x14ac:dyDescent="0.2">
      <c r="A12" s="225">
        <v>2</v>
      </c>
      <c r="B12" s="221" t="s">
        <v>161</v>
      </c>
      <c r="C12" s="222"/>
      <c r="D12" s="222"/>
      <c r="E12" s="222"/>
      <c r="F12" s="222"/>
      <c r="G12" s="222"/>
      <c r="H12" s="223"/>
      <c r="I12" s="222"/>
      <c r="J12" s="222"/>
      <c r="K12" s="222"/>
      <c r="L12" s="222"/>
      <c r="M12" s="222"/>
      <c r="N12" s="222"/>
      <c r="O12" s="222"/>
      <c r="P12" s="222"/>
    </row>
    <row r="13" spans="1:16" s="70" customFormat="1" ht="36" customHeight="1" x14ac:dyDescent="0.2">
      <c r="A13" s="225">
        <v>3</v>
      </c>
      <c r="B13" s="221" t="s">
        <v>241</v>
      </c>
      <c r="C13" s="222"/>
      <c r="D13" s="222"/>
      <c r="E13" s="222"/>
      <c r="F13" s="222"/>
      <c r="G13" s="222"/>
      <c r="H13" s="222"/>
      <c r="I13" s="222">
        <v>30000</v>
      </c>
      <c r="J13" s="223">
        <v>0.2</v>
      </c>
      <c r="K13" s="222"/>
      <c r="L13" s="222"/>
      <c r="M13" s="222"/>
      <c r="N13" s="222"/>
      <c r="O13" s="222"/>
      <c r="P13" s="222"/>
    </row>
    <row r="14" spans="1:16" s="70" customFormat="1" ht="36" customHeight="1" x14ac:dyDescent="0.2">
      <c r="A14" s="225">
        <v>4</v>
      </c>
      <c r="B14" s="221" t="s">
        <v>242</v>
      </c>
      <c r="C14" s="222"/>
      <c r="D14" s="222"/>
      <c r="E14" s="222"/>
      <c r="F14" s="222"/>
      <c r="G14" s="222"/>
      <c r="H14" s="222"/>
      <c r="I14" s="222"/>
      <c r="J14" s="222"/>
      <c r="K14" s="222"/>
      <c r="L14" s="222"/>
      <c r="M14" s="222"/>
      <c r="N14" s="222"/>
      <c r="O14" s="220" t="s">
        <v>235</v>
      </c>
      <c r="P14" s="222"/>
    </row>
    <row r="15" spans="1:16" s="70" customFormat="1" ht="36" customHeight="1" x14ac:dyDescent="0.2">
      <c r="A15" s="225">
        <v>5</v>
      </c>
      <c r="B15" s="221" t="s">
        <v>243</v>
      </c>
      <c r="C15" s="222"/>
      <c r="D15" s="222"/>
      <c r="E15" s="222"/>
      <c r="F15" s="222"/>
      <c r="G15" s="222"/>
      <c r="H15" s="222"/>
      <c r="I15" s="222"/>
      <c r="J15" s="222"/>
      <c r="K15" s="222"/>
      <c r="L15" s="222"/>
      <c r="M15" s="222"/>
      <c r="N15" s="222"/>
      <c r="O15" s="220" t="s">
        <v>235</v>
      </c>
      <c r="P15" s="222"/>
    </row>
    <row r="16" spans="1:16" s="70" customFormat="1" ht="36" customHeight="1" x14ac:dyDescent="0.2">
      <c r="A16" s="225">
        <v>6</v>
      </c>
      <c r="B16" s="221" t="s">
        <v>121</v>
      </c>
      <c r="C16" s="222"/>
      <c r="D16" s="222"/>
      <c r="E16" s="222"/>
      <c r="F16" s="222"/>
      <c r="G16" s="222"/>
      <c r="H16" s="222"/>
      <c r="I16" s="222"/>
      <c r="J16" s="222"/>
      <c r="K16" s="222"/>
      <c r="L16" s="222"/>
      <c r="M16" s="222"/>
      <c r="N16" s="222"/>
      <c r="O16" s="220" t="s">
        <v>235</v>
      </c>
      <c r="P16" s="222"/>
    </row>
    <row r="17" spans="1:16" s="70" customFormat="1" ht="78" customHeight="1" x14ac:dyDescent="0.2">
      <c r="A17" s="225">
        <v>7</v>
      </c>
      <c r="B17" s="221" t="s">
        <v>244</v>
      </c>
      <c r="C17" s="222"/>
      <c r="D17" s="222"/>
      <c r="E17" s="222"/>
      <c r="F17" s="222"/>
      <c r="G17" s="222"/>
      <c r="H17" s="222"/>
      <c r="I17" s="222"/>
      <c r="J17" s="222"/>
      <c r="K17" s="222"/>
      <c r="L17" s="222"/>
      <c r="M17" s="222"/>
      <c r="N17" s="222"/>
      <c r="O17" s="220" t="s">
        <v>235</v>
      </c>
      <c r="P17" s="222"/>
    </row>
    <row r="18" spans="1:16" s="70" customFormat="1" x14ac:dyDescent="0.2"/>
    <row r="19" spans="1:16" s="70" customFormat="1" ht="16.5" customHeight="1" x14ac:dyDescent="0.2">
      <c r="A19" s="214" t="s">
        <v>347</v>
      </c>
      <c r="B19" s="214"/>
      <c r="C19" s="214"/>
      <c r="D19" s="214"/>
      <c r="E19" s="214"/>
      <c r="F19" s="214"/>
      <c r="G19" s="214"/>
      <c r="H19" s="214"/>
      <c r="I19" s="214"/>
      <c r="J19" s="214"/>
      <c r="K19" s="214"/>
      <c r="L19" s="214"/>
      <c r="M19" s="214"/>
      <c r="N19" s="214"/>
      <c r="O19" s="214"/>
      <c r="P19" s="214"/>
    </row>
    <row r="20" spans="1:16" s="70" customFormat="1" ht="16.5" customHeight="1" x14ac:dyDescent="0.2">
      <c r="A20" s="214"/>
      <c r="B20" s="214"/>
      <c r="C20" s="214"/>
      <c r="D20" s="214"/>
      <c r="E20" s="214"/>
      <c r="F20" s="214"/>
      <c r="G20" s="214"/>
      <c r="H20" s="214"/>
      <c r="I20" s="214"/>
      <c r="J20" s="214"/>
      <c r="K20" s="214"/>
      <c r="L20" s="214"/>
      <c r="M20" s="214"/>
      <c r="N20" s="214"/>
      <c r="O20" s="214"/>
      <c r="P20" s="214"/>
    </row>
    <row r="21" spans="1:16" s="70" customFormat="1" ht="16.5" customHeight="1" x14ac:dyDescent="0.2">
      <c r="A21" s="214"/>
      <c r="B21" s="214"/>
      <c r="C21" s="214"/>
      <c r="D21" s="214"/>
      <c r="E21" s="214"/>
      <c r="F21" s="214"/>
      <c r="G21" s="214"/>
      <c r="H21" s="214"/>
      <c r="I21" s="214"/>
      <c r="J21" s="214"/>
      <c r="K21" s="214"/>
      <c r="L21" s="214"/>
      <c r="M21" s="214"/>
      <c r="N21" s="214"/>
      <c r="O21" s="214"/>
      <c r="P21" s="214"/>
    </row>
    <row r="22" spans="1:16" ht="16.5" customHeight="1" x14ac:dyDescent="0.2">
      <c r="A22" s="214"/>
      <c r="B22" s="214"/>
      <c r="C22" s="214"/>
      <c r="D22" s="214"/>
      <c r="E22" s="214"/>
      <c r="F22" s="214"/>
      <c r="G22" s="214"/>
      <c r="H22" s="214"/>
      <c r="I22" s="214"/>
      <c r="J22" s="214"/>
      <c r="K22" s="214"/>
      <c r="L22" s="214"/>
      <c r="M22" s="214"/>
      <c r="N22" s="214"/>
      <c r="O22" s="214"/>
      <c r="P22" s="214"/>
    </row>
  </sheetData>
  <mergeCells count="15">
    <mergeCell ref="A19:P22"/>
    <mergeCell ref="A8:P8"/>
    <mergeCell ref="A10:P10"/>
    <mergeCell ref="A2:P2"/>
    <mergeCell ref="A3:P3"/>
    <mergeCell ref="A6:A7"/>
    <mergeCell ref="B6:B7"/>
    <mergeCell ref="C6:D6"/>
    <mergeCell ref="O6:P6"/>
    <mergeCell ref="G6:H6"/>
    <mergeCell ref="E6:F6"/>
    <mergeCell ref="I6:J6"/>
    <mergeCell ref="K6:L6"/>
    <mergeCell ref="M6:N6"/>
    <mergeCell ref="A4:P4"/>
  </mergeCells>
  <printOptions horizontalCentered="1"/>
  <pageMargins left="0.44" right="0.32" top="0.37" bottom="0.39" header="0.31496062992125984" footer="0.31496062992125984"/>
  <pageSetup paperSize="9" scale="71"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9"/>
  <sheetViews>
    <sheetView zoomScale="60" zoomScaleNormal="60" workbookViewId="0">
      <selection activeCell="A12" sqref="A12:B12"/>
    </sheetView>
  </sheetViews>
  <sheetFormatPr defaultColWidth="9.25" defaultRowHeight="14.25" x14ac:dyDescent="0.2"/>
  <cols>
    <col min="1" max="1" width="7.75" style="4" customWidth="1"/>
    <col min="2" max="2" width="40.25" style="4" customWidth="1"/>
    <col min="3" max="3" width="18.25" style="4" customWidth="1"/>
    <col min="4" max="4" width="18.75" style="4" customWidth="1"/>
    <col min="5" max="5" width="21.375" style="4" customWidth="1"/>
    <col min="6" max="7" width="20.375" style="4" customWidth="1"/>
    <col min="8" max="8" width="15.75" style="4" customWidth="1"/>
    <col min="9" max="9" width="9.25" style="4"/>
    <col min="10" max="10" width="10.75" style="4" bestFit="1" customWidth="1"/>
    <col min="11" max="16384" width="9.25" style="4"/>
  </cols>
  <sheetData>
    <row r="2" spans="1:10" ht="27" customHeight="1" x14ac:dyDescent="0.2">
      <c r="A2" s="123" t="s">
        <v>325</v>
      </c>
      <c r="B2" s="123"/>
      <c r="C2" s="123"/>
      <c r="D2" s="123"/>
      <c r="E2" s="123"/>
      <c r="F2" s="123"/>
      <c r="G2" s="123"/>
      <c r="H2" s="123"/>
    </row>
    <row r="3" spans="1:10" ht="26.25" customHeight="1" x14ac:dyDescent="0.2">
      <c r="A3" s="123" t="s">
        <v>49</v>
      </c>
      <c r="B3" s="123"/>
      <c r="C3" s="123"/>
      <c r="D3" s="123"/>
      <c r="E3" s="123"/>
      <c r="F3" s="123"/>
      <c r="G3" s="123"/>
      <c r="H3" s="123"/>
    </row>
    <row r="4" spans="1:10" ht="26.25" customHeight="1" x14ac:dyDescent="0.2">
      <c r="A4" s="185" t="str">
        <f>'PL1'!A3:E3</f>
        <v>(Kèm theo báo cáo số          /BC-HĐND ngày 01 tháng 4 năm 2024 của Thường trực HĐND tỉnh Đồng Tháp)</v>
      </c>
      <c r="B4" s="185"/>
      <c r="C4" s="185"/>
      <c r="D4" s="185"/>
      <c r="E4" s="185"/>
      <c r="F4" s="185"/>
      <c r="G4" s="185"/>
      <c r="H4" s="185"/>
    </row>
    <row r="5" spans="1:10" ht="12.75" customHeight="1" x14ac:dyDescent="0.2"/>
    <row r="6" spans="1:10" ht="27.75" customHeight="1" x14ac:dyDescent="0.2">
      <c r="A6" s="182" t="s">
        <v>2</v>
      </c>
      <c r="B6" s="182" t="s">
        <v>15</v>
      </c>
      <c r="C6" s="183" t="s">
        <v>50</v>
      </c>
      <c r="D6" s="183" t="s">
        <v>51</v>
      </c>
      <c r="E6" s="183" t="s">
        <v>52</v>
      </c>
      <c r="F6" s="183" t="s">
        <v>53</v>
      </c>
      <c r="G6" s="183" t="s">
        <v>54</v>
      </c>
      <c r="H6" s="182" t="s">
        <v>6</v>
      </c>
    </row>
    <row r="7" spans="1:10" ht="87.75" customHeight="1" x14ac:dyDescent="0.2">
      <c r="A7" s="182"/>
      <c r="B7" s="182"/>
      <c r="C7" s="184" t="s">
        <v>29</v>
      </c>
      <c r="D7" s="184" t="s">
        <v>29</v>
      </c>
      <c r="E7" s="184" t="s">
        <v>31</v>
      </c>
      <c r="F7" s="184"/>
      <c r="G7" s="184"/>
      <c r="H7" s="182"/>
    </row>
    <row r="8" spans="1:10" ht="23.25" customHeight="1" x14ac:dyDescent="0.2">
      <c r="A8" s="130" t="s">
        <v>35</v>
      </c>
      <c r="B8" s="131"/>
      <c r="C8" s="131"/>
      <c r="D8" s="131"/>
      <c r="E8" s="131"/>
      <c r="F8" s="131"/>
      <c r="G8" s="131"/>
      <c r="H8" s="132"/>
    </row>
    <row r="9" spans="1:10" ht="19.5" customHeight="1" x14ac:dyDescent="0.25">
      <c r="A9" s="2">
        <v>1</v>
      </c>
      <c r="B9" s="1" t="s">
        <v>245</v>
      </c>
      <c r="C9" s="1"/>
      <c r="D9" s="1"/>
      <c r="E9" s="5"/>
      <c r="F9" s="5"/>
      <c r="G9" s="5"/>
      <c r="H9" s="1"/>
    </row>
    <row r="10" spans="1:10" ht="27" customHeight="1" x14ac:dyDescent="0.2">
      <c r="A10" s="130" t="s">
        <v>38</v>
      </c>
      <c r="B10" s="131"/>
      <c r="C10" s="131"/>
      <c r="D10" s="131"/>
      <c r="E10" s="131"/>
      <c r="F10" s="131"/>
      <c r="G10" s="131"/>
      <c r="H10" s="132"/>
    </row>
    <row r="11" spans="1:10" ht="16.5" x14ac:dyDescent="0.25">
      <c r="A11" s="2">
        <v>1</v>
      </c>
      <c r="B11" s="1" t="s">
        <v>245</v>
      </c>
      <c r="C11" s="1"/>
      <c r="D11" s="1"/>
      <c r="E11" s="5"/>
      <c r="F11" s="5"/>
      <c r="G11" s="5"/>
      <c r="H11" s="1"/>
    </row>
    <row r="12" spans="1:10" ht="16.5" x14ac:dyDescent="0.25">
      <c r="A12" s="216" t="s">
        <v>55</v>
      </c>
      <c r="B12" s="217"/>
      <c r="C12" s="1"/>
      <c r="D12" s="1"/>
      <c r="E12" s="5"/>
      <c r="F12" s="5"/>
      <c r="G12" s="5"/>
      <c r="H12" s="1"/>
    </row>
    <row r="13" spans="1:10" ht="16.5" x14ac:dyDescent="0.25">
      <c r="A13" s="3"/>
      <c r="B13" s="3"/>
      <c r="C13" s="3"/>
      <c r="D13" s="3"/>
      <c r="E13" s="3"/>
      <c r="F13" s="3"/>
      <c r="G13" s="3"/>
      <c r="H13" s="3"/>
    </row>
    <row r="14" spans="1:10" ht="16.5" hidden="1" customHeight="1" x14ac:dyDescent="0.25">
      <c r="A14" s="3"/>
      <c r="B14" s="127"/>
      <c r="C14" s="127"/>
      <c r="D14" s="127"/>
      <c r="E14" s="127"/>
      <c r="F14" s="127"/>
      <c r="G14" s="127"/>
      <c r="H14" s="127"/>
    </row>
    <row r="15" spans="1:10" ht="21" hidden="1" customHeight="1" x14ac:dyDescent="0.25">
      <c r="A15" s="3"/>
      <c r="B15" s="127"/>
      <c r="C15" s="127"/>
      <c r="D15" s="127"/>
      <c r="E15" s="127"/>
      <c r="F15" s="127"/>
      <c r="G15" s="127"/>
      <c r="H15" s="127"/>
    </row>
    <row r="16" spans="1:10" ht="30.75" customHeight="1" x14ac:dyDescent="0.25">
      <c r="A16" s="3"/>
      <c r="B16" s="127"/>
      <c r="C16" s="127"/>
      <c r="D16" s="127"/>
      <c r="E16" s="128"/>
      <c r="F16" s="128"/>
      <c r="G16" s="128"/>
      <c r="H16" s="128"/>
      <c r="J16" s="9"/>
    </row>
    <row r="17" spans="1:8" ht="105" customHeight="1" x14ac:dyDescent="0.25">
      <c r="A17" s="3"/>
      <c r="B17" s="181"/>
      <c r="C17" s="181"/>
      <c r="D17" s="181"/>
      <c r="E17" s="181"/>
      <c r="F17" s="181"/>
      <c r="G17" s="181"/>
      <c r="H17" s="181"/>
    </row>
    <row r="18" spans="1:8" ht="16.5" x14ac:dyDescent="0.25">
      <c r="A18" s="3"/>
      <c r="B18" s="3"/>
      <c r="C18" s="3"/>
      <c r="D18" s="3"/>
      <c r="E18" s="3"/>
      <c r="F18" s="3"/>
      <c r="G18" s="3"/>
      <c r="H18" s="3"/>
    </row>
    <row r="19" spans="1:8" ht="16.5" x14ac:dyDescent="0.25">
      <c r="A19" s="3"/>
      <c r="B19" s="3"/>
      <c r="C19" s="3"/>
      <c r="D19" s="3"/>
      <c r="E19" s="3"/>
      <c r="F19" s="3"/>
      <c r="G19" s="3"/>
      <c r="H19" s="3"/>
    </row>
  </sheetData>
  <mergeCells count="17">
    <mergeCell ref="A2:H2"/>
    <mergeCell ref="A3:H3"/>
    <mergeCell ref="A6:A7"/>
    <mergeCell ref="B6:B7"/>
    <mergeCell ref="C6:C7"/>
    <mergeCell ref="D6:D7"/>
    <mergeCell ref="E6:E7"/>
    <mergeCell ref="F6:F7"/>
    <mergeCell ref="H6:H7"/>
    <mergeCell ref="G6:G7"/>
    <mergeCell ref="A4:H4"/>
    <mergeCell ref="A8:H8"/>
    <mergeCell ref="A10:H10"/>
    <mergeCell ref="B14:H15"/>
    <mergeCell ref="B16:H16"/>
    <mergeCell ref="B17:H17"/>
    <mergeCell ref="A12:B12"/>
  </mergeCells>
  <printOptions horizontalCentered="1"/>
  <pageMargins left="0.70866141732283472" right="0.70866141732283472" top="0.74803149606299213" bottom="0.74803149606299213" header="0.31496062992125984" footer="0.31496062992125984"/>
  <pageSetup paperSize="9" scale="74"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0"/>
  <sheetViews>
    <sheetView zoomScale="70" zoomScaleNormal="70" workbookViewId="0">
      <selection activeCell="A2" sqref="A2:H2"/>
    </sheetView>
  </sheetViews>
  <sheetFormatPr defaultColWidth="9.25" defaultRowHeight="14.25" x14ac:dyDescent="0.2"/>
  <cols>
    <col min="1" max="1" width="7.75" style="61" customWidth="1"/>
    <col min="2" max="2" width="40.25" style="61" customWidth="1"/>
    <col min="3" max="3" width="25.75" style="61" customWidth="1"/>
    <col min="4" max="4" width="21.75" style="61" customWidth="1"/>
    <col min="5" max="6" width="21.375" style="61" customWidth="1"/>
    <col min="7" max="7" width="24" style="61" customWidth="1"/>
    <col min="8" max="8" width="23.75" style="61" customWidth="1"/>
    <col min="9" max="9" width="9.25" style="61"/>
    <col min="10" max="10" width="10.75" style="61" bestFit="1" customWidth="1"/>
    <col min="11" max="16384" width="9.25" style="61"/>
  </cols>
  <sheetData>
    <row r="2" spans="1:8" ht="27" customHeight="1" x14ac:dyDescent="0.2">
      <c r="A2" s="123" t="s">
        <v>326</v>
      </c>
      <c r="B2" s="123"/>
      <c r="C2" s="123"/>
      <c r="D2" s="123"/>
      <c r="E2" s="123"/>
      <c r="F2" s="123"/>
      <c r="G2" s="123"/>
      <c r="H2" s="123"/>
    </row>
    <row r="3" spans="1:8" ht="28.5" customHeight="1" x14ac:dyDescent="0.2">
      <c r="A3" s="126" t="s">
        <v>57</v>
      </c>
      <c r="B3" s="126"/>
      <c r="C3" s="126"/>
      <c r="D3" s="126"/>
      <c r="E3" s="126"/>
      <c r="F3" s="126"/>
      <c r="G3" s="126"/>
      <c r="H3" s="126"/>
    </row>
    <row r="4" spans="1:8" ht="18.399999999999999" customHeight="1" x14ac:dyDescent="0.2">
      <c r="A4" s="210" t="str">
        <f>'PL1'!A3:E3</f>
        <v>(Kèm theo báo cáo số          /BC-HĐND ngày 01 tháng 4 năm 2024 của Thường trực HĐND tỉnh Đồng Tháp)</v>
      </c>
      <c r="B4" s="210"/>
      <c r="C4" s="210"/>
      <c r="D4" s="210"/>
      <c r="E4" s="210"/>
      <c r="F4" s="210"/>
      <c r="G4" s="210"/>
      <c r="H4" s="210"/>
    </row>
    <row r="5" spans="1:8" ht="12" customHeight="1" x14ac:dyDescent="0.2"/>
    <row r="6" spans="1:8" ht="46.5" customHeight="1" x14ac:dyDescent="0.2">
      <c r="A6" s="182" t="s">
        <v>2</v>
      </c>
      <c r="B6" s="182" t="s">
        <v>15</v>
      </c>
      <c r="C6" s="183" t="s">
        <v>58</v>
      </c>
      <c r="D6" s="183" t="s">
        <v>59</v>
      </c>
      <c r="E6" s="183" t="s">
        <v>60</v>
      </c>
      <c r="F6" s="183" t="s">
        <v>61</v>
      </c>
      <c r="G6" s="182" t="s">
        <v>349</v>
      </c>
      <c r="H6" s="182"/>
    </row>
    <row r="7" spans="1:8" ht="132.75" customHeight="1" x14ac:dyDescent="0.2">
      <c r="A7" s="182"/>
      <c r="B7" s="182"/>
      <c r="C7" s="184" t="s">
        <v>29</v>
      </c>
      <c r="D7" s="184" t="s">
        <v>29</v>
      </c>
      <c r="E7" s="184" t="s">
        <v>31</v>
      </c>
      <c r="F7" s="184"/>
      <c r="G7" s="58" t="s">
        <v>62</v>
      </c>
      <c r="H7" s="58" t="s">
        <v>63</v>
      </c>
    </row>
    <row r="8" spans="1:8" ht="30.75" customHeight="1" x14ac:dyDescent="0.2">
      <c r="A8" s="130" t="s">
        <v>35</v>
      </c>
      <c r="B8" s="131"/>
      <c r="C8" s="131"/>
      <c r="D8" s="131"/>
      <c r="E8" s="131"/>
      <c r="F8" s="131"/>
      <c r="G8" s="131"/>
      <c r="H8" s="132"/>
    </row>
    <row r="9" spans="1:8" s="63" customFormat="1" ht="30.75" customHeight="1" x14ac:dyDescent="0.2">
      <c r="A9" s="12">
        <v>1</v>
      </c>
      <c r="B9" s="87" t="str">
        <f>PL0!B9</f>
        <v xml:space="preserve">Nhà ở xã hội Song Hải Long </v>
      </c>
      <c r="C9" s="12" t="s">
        <v>235</v>
      </c>
      <c r="D9" s="12" t="s">
        <v>235</v>
      </c>
      <c r="E9" s="102"/>
      <c r="F9" s="102"/>
      <c r="G9" s="102" t="s">
        <v>235</v>
      </c>
      <c r="H9" s="12"/>
    </row>
    <row r="10" spans="1:8" s="63" customFormat="1" ht="30.75" customHeight="1" x14ac:dyDescent="0.2">
      <c r="A10" s="12">
        <v>2</v>
      </c>
      <c r="B10" s="87" t="str">
        <f>PL0!B10</f>
        <v xml:space="preserve">Nhà ở xã hội Nguyễn Hùng </v>
      </c>
      <c r="C10" s="12" t="s">
        <v>235</v>
      </c>
      <c r="D10" s="12" t="s">
        <v>235</v>
      </c>
      <c r="E10" s="102"/>
      <c r="F10" s="102"/>
      <c r="G10" s="102" t="s">
        <v>235</v>
      </c>
      <c r="H10" s="12"/>
    </row>
    <row r="11" spans="1:8" ht="30.75" customHeight="1" x14ac:dyDescent="0.2">
      <c r="A11" s="130" t="s">
        <v>38</v>
      </c>
      <c r="B11" s="131"/>
      <c r="C11" s="131"/>
      <c r="D11" s="131"/>
      <c r="E11" s="131"/>
      <c r="F11" s="131"/>
      <c r="G11" s="131"/>
      <c r="H11" s="132"/>
    </row>
    <row r="12" spans="1:8" s="63" customFormat="1" ht="30.75" customHeight="1" x14ac:dyDescent="0.2">
      <c r="A12" s="12">
        <v>1</v>
      </c>
      <c r="B12" s="87" t="str">
        <f>PL0!B14</f>
        <v xml:space="preserve">Nhà ở cho người lao động Vĩnh Hoàn </v>
      </c>
      <c r="C12" s="12" t="s">
        <v>235</v>
      </c>
      <c r="D12" s="12" t="s">
        <v>235</v>
      </c>
      <c r="E12" s="102"/>
      <c r="F12" s="102"/>
      <c r="G12" s="102" t="s">
        <v>235</v>
      </c>
      <c r="H12" s="87"/>
    </row>
    <row r="13" spans="1:8" s="63" customFormat="1" ht="30.75" customHeight="1" x14ac:dyDescent="0.2">
      <c r="A13" s="12">
        <v>2</v>
      </c>
      <c r="B13" s="87" t="str">
        <f>PL0!B15</f>
        <v>Nhà ở xã hội Mỹ Phú</v>
      </c>
      <c r="C13" s="12" t="s">
        <v>235</v>
      </c>
      <c r="D13" s="12" t="s">
        <v>235</v>
      </c>
      <c r="E13" s="102" t="s">
        <v>235</v>
      </c>
      <c r="F13" s="102"/>
      <c r="G13" s="102" t="s">
        <v>235</v>
      </c>
      <c r="H13" s="87"/>
    </row>
    <row r="14" spans="1:8" ht="16.5" x14ac:dyDescent="0.2">
      <c r="A14" s="68"/>
      <c r="B14" s="68"/>
      <c r="C14" s="68"/>
      <c r="D14" s="68"/>
      <c r="E14" s="68"/>
      <c r="F14" s="68"/>
      <c r="G14" s="68"/>
      <c r="H14" s="68"/>
    </row>
    <row r="15" spans="1:8" ht="16.5" hidden="1" customHeight="1" x14ac:dyDescent="0.2">
      <c r="A15" s="68"/>
      <c r="B15" s="127"/>
      <c r="C15" s="127"/>
      <c r="D15" s="127"/>
      <c r="E15" s="127"/>
      <c r="F15" s="127"/>
      <c r="G15" s="127"/>
      <c r="H15" s="127"/>
    </row>
    <row r="16" spans="1:8" ht="21" hidden="1" customHeight="1" x14ac:dyDescent="0.2">
      <c r="A16" s="68"/>
      <c r="B16" s="127"/>
      <c r="C16" s="127"/>
      <c r="D16" s="127"/>
      <c r="E16" s="127"/>
      <c r="F16" s="127"/>
      <c r="G16" s="127"/>
      <c r="H16" s="127"/>
    </row>
    <row r="17" spans="1:10" ht="30.75" customHeight="1" x14ac:dyDescent="0.2">
      <c r="A17" s="68"/>
      <c r="B17" s="128" t="s">
        <v>64</v>
      </c>
      <c r="C17" s="127"/>
      <c r="D17" s="127"/>
      <c r="E17" s="128"/>
      <c r="F17" s="128"/>
      <c r="G17" s="128"/>
      <c r="H17" s="128"/>
      <c r="J17" s="69"/>
    </row>
    <row r="18" spans="1:10" ht="105" customHeight="1" x14ac:dyDescent="0.2">
      <c r="A18" s="68"/>
      <c r="B18" s="181"/>
      <c r="C18" s="181"/>
      <c r="D18" s="181"/>
      <c r="E18" s="181"/>
      <c r="F18" s="181"/>
      <c r="G18" s="181"/>
      <c r="H18" s="181"/>
    </row>
    <row r="19" spans="1:10" ht="16.5" x14ac:dyDescent="0.2">
      <c r="A19" s="68"/>
      <c r="B19" s="68"/>
      <c r="C19" s="68"/>
      <c r="D19" s="68"/>
      <c r="E19" s="68"/>
      <c r="F19" s="68"/>
      <c r="G19" s="68"/>
      <c r="H19" s="68"/>
    </row>
    <row r="20" spans="1:10" ht="16.5" x14ac:dyDescent="0.2">
      <c r="A20" s="68"/>
      <c r="B20" s="68"/>
      <c r="C20" s="68"/>
      <c r="D20" s="68"/>
      <c r="E20" s="68"/>
      <c r="F20" s="68"/>
      <c r="G20" s="68"/>
      <c r="H20" s="68"/>
    </row>
  </sheetData>
  <mergeCells count="15">
    <mergeCell ref="G6:H6"/>
    <mergeCell ref="F6:F7"/>
    <mergeCell ref="A2:H2"/>
    <mergeCell ref="A3:H3"/>
    <mergeCell ref="A6:A7"/>
    <mergeCell ref="B6:B7"/>
    <mergeCell ref="C6:C7"/>
    <mergeCell ref="D6:D7"/>
    <mergeCell ref="E6:E7"/>
    <mergeCell ref="A4:H4"/>
    <mergeCell ref="A8:H8"/>
    <mergeCell ref="A11:H11"/>
    <mergeCell ref="B15:H16"/>
    <mergeCell ref="B17:H17"/>
    <mergeCell ref="B18:H18"/>
  </mergeCells>
  <printOptions horizontalCentered="1"/>
  <pageMargins left="0.43" right="0.3" top="0.44" bottom="0.39" header="0.31496062992125984" footer="0.31496062992125984"/>
  <pageSetup paperSize="9" scale="6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8"/>
  <sheetViews>
    <sheetView zoomScale="70" zoomScaleNormal="70" workbookViewId="0">
      <selection activeCell="A5" sqref="A5"/>
    </sheetView>
  </sheetViews>
  <sheetFormatPr defaultColWidth="9.25" defaultRowHeight="14.25" x14ac:dyDescent="0.2"/>
  <cols>
    <col min="1" max="1" width="7.75" style="4" customWidth="1"/>
    <col min="2" max="2" width="40.25" style="4" customWidth="1"/>
    <col min="3" max="3" width="25.75" style="4" customWidth="1"/>
    <col min="4" max="4" width="21.75" style="4" customWidth="1"/>
    <col min="5" max="6" width="21.375" style="4" customWidth="1"/>
    <col min="7" max="7" width="9.25" style="4"/>
    <col min="8" max="8" width="10.75" style="4" bestFit="1" customWidth="1"/>
    <col min="9" max="16384" width="9.25" style="4"/>
  </cols>
  <sheetData>
    <row r="2" spans="1:8" ht="16.899999999999999" customHeight="1" x14ac:dyDescent="0.2">
      <c r="A2" s="123" t="s">
        <v>327</v>
      </c>
      <c r="B2" s="123"/>
      <c r="C2" s="123"/>
      <c r="D2" s="123"/>
      <c r="E2" s="123"/>
      <c r="F2" s="123"/>
    </row>
    <row r="3" spans="1:8" ht="22.15" customHeight="1" x14ac:dyDescent="0.2">
      <c r="A3" s="126" t="s">
        <v>66</v>
      </c>
      <c r="B3" s="126"/>
      <c r="C3" s="126"/>
      <c r="D3" s="126"/>
      <c r="E3" s="126"/>
      <c r="F3" s="126"/>
    </row>
    <row r="4" spans="1:8" ht="19.899999999999999" customHeight="1" x14ac:dyDescent="0.2">
      <c r="A4" s="210" t="str">
        <f>'PL1'!A3:E3</f>
        <v>(Kèm theo báo cáo số          /BC-HĐND ngày 01 tháng 4 năm 2024 của Thường trực HĐND tỉnh Đồng Tháp)</v>
      </c>
      <c r="B4" s="210"/>
      <c r="C4" s="210"/>
      <c r="D4" s="210"/>
      <c r="E4" s="210"/>
      <c r="F4" s="210"/>
    </row>
    <row r="5" spans="1:8" ht="12.75" customHeight="1" x14ac:dyDescent="0.2"/>
    <row r="6" spans="1:8" ht="46.5" customHeight="1" x14ac:dyDescent="0.2">
      <c r="A6" s="182" t="s">
        <v>2</v>
      </c>
      <c r="B6" s="182" t="s">
        <v>27</v>
      </c>
      <c r="C6" s="183" t="s">
        <v>67</v>
      </c>
      <c r="D6" s="183" t="s">
        <v>41</v>
      </c>
      <c r="E6" s="183" t="s">
        <v>42</v>
      </c>
      <c r="F6" s="183" t="s">
        <v>6</v>
      </c>
    </row>
    <row r="7" spans="1:8" ht="47.45" customHeight="1" x14ac:dyDescent="0.2">
      <c r="A7" s="182"/>
      <c r="B7" s="182"/>
      <c r="C7" s="184" t="s">
        <v>29</v>
      </c>
      <c r="D7" s="184"/>
      <c r="E7" s="184"/>
      <c r="F7" s="184"/>
    </row>
    <row r="8" spans="1:8" ht="23.25" customHeight="1" x14ac:dyDescent="0.2">
      <c r="A8" s="218" t="s">
        <v>35</v>
      </c>
      <c r="B8" s="219"/>
      <c r="C8" s="219"/>
      <c r="D8" s="219"/>
      <c r="E8" s="219"/>
      <c r="F8" s="219"/>
    </row>
    <row r="9" spans="1:8" ht="19.5" customHeight="1" x14ac:dyDescent="0.25">
      <c r="A9" s="2">
        <v>1</v>
      </c>
      <c r="B9" s="29" t="s">
        <v>245</v>
      </c>
      <c r="C9" s="1"/>
      <c r="D9" s="1"/>
      <c r="E9" s="5"/>
      <c r="F9" s="5"/>
    </row>
    <row r="10" spans="1:8" ht="27" customHeight="1" x14ac:dyDescent="0.2">
      <c r="A10" s="218" t="s">
        <v>38</v>
      </c>
      <c r="B10" s="219"/>
      <c r="C10" s="219"/>
      <c r="D10" s="219"/>
      <c r="E10" s="219"/>
      <c r="F10" s="219"/>
    </row>
    <row r="11" spans="1:8" ht="16.5" x14ac:dyDescent="0.25">
      <c r="A11" s="2">
        <v>1</v>
      </c>
      <c r="B11" s="29" t="s">
        <v>245</v>
      </c>
      <c r="C11" s="1"/>
      <c r="D11" s="1"/>
      <c r="E11" s="5"/>
      <c r="F11" s="5"/>
    </row>
    <row r="12" spans="1:8" ht="16.5" x14ac:dyDescent="0.25">
      <c r="A12" s="3"/>
      <c r="B12" s="3"/>
      <c r="C12" s="3"/>
      <c r="D12" s="3"/>
      <c r="E12" s="3"/>
      <c r="F12" s="3"/>
    </row>
    <row r="13" spans="1:8" ht="16.5" hidden="1" customHeight="1" x14ac:dyDescent="0.25">
      <c r="A13" s="3"/>
      <c r="B13" s="127"/>
      <c r="C13" s="127"/>
      <c r="D13" s="127"/>
      <c r="E13" s="127"/>
      <c r="F13" s="127"/>
    </row>
    <row r="14" spans="1:8" ht="21" hidden="1" customHeight="1" x14ac:dyDescent="0.25">
      <c r="A14" s="3"/>
      <c r="B14" s="127"/>
      <c r="C14" s="127"/>
      <c r="D14" s="127"/>
      <c r="E14" s="127"/>
      <c r="F14" s="127"/>
    </row>
    <row r="15" spans="1:8" ht="30.75" customHeight="1" x14ac:dyDescent="0.25">
      <c r="A15" s="3"/>
      <c r="B15" s="128"/>
      <c r="C15" s="127"/>
      <c r="D15" s="127"/>
      <c r="E15" s="128"/>
      <c r="F15" s="128"/>
      <c r="H15" s="9"/>
    </row>
    <row r="16" spans="1:8" ht="105" customHeight="1" x14ac:dyDescent="0.25">
      <c r="A16" s="3"/>
      <c r="B16" s="181"/>
      <c r="C16" s="181"/>
      <c r="D16" s="181"/>
      <c r="E16" s="181"/>
      <c r="F16" s="181"/>
    </row>
    <row r="17" spans="1:6" ht="16.5" x14ac:dyDescent="0.25">
      <c r="A17" s="3"/>
      <c r="B17" s="3"/>
      <c r="C17" s="3"/>
      <c r="D17" s="3"/>
      <c r="E17" s="3"/>
      <c r="F17" s="3"/>
    </row>
    <row r="18" spans="1:6" ht="16.5" x14ac:dyDescent="0.25">
      <c r="A18" s="3"/>
      <c r="B18" s="3"/>
      <c r="C18" s="3"/>
      <c r="D18" s="3"/>
      <c r="E18" s="3"/>
      <c r="F18" s="3"/>
    </row>
  </sheetData>
  <mergeCells count="14">
    <mergeCell ref="A2:F2"/>
    <mergeCell ref="A3:F3"/>
    <mergeCell ref="A6:A7"/>
    <mergeCell ref="B6:B7"/>
    <mergeCell ref="C6:C7"/>
    <mergeCell ref="D6:D7"/>
    <mergeCell ref="E6:E7"/>
    <mergeCell ref="F6:F7"/>
    <mergeCell ref="A4:F4"/>
    <mergeCell ref="A8:F8"/>
    <mergeCell ref="A10:F10"/>
    <mergeCell ref="B13:F14"/>
    <mergeCell ref="B15:F15"/>
    <mergeCell ref="B16:F16"/>
  </mergeCells>
  <printOptions horizontalCentered="1"/>
  <pageMargins left="0.70866141732283472" right="0.70866141732283472" top="0.74803149606299213" bottom="0.74803149606299213" header="0.31496062992125984" footer="0.31496062992125984"/>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zoomScale="90" zoomScaleNormal="90" workbookViewId="0">
      <selection activeCell="D8" sqref="D8"/>
    </sheetView>
  </sheetViews>
  <sheetFormatPr defaultColWidth="9.25" defaultRowHeight="14.25" x14ac:dyDescent="0.2"/>
  <cols>
    <col min="1" max="1" width="4.875" style="61" customWidth="1"/>
    <col min="2" max="2" width="40.25" style="61" customWidth="1"/>
    <col min="3" max="3" width="51.25" style="61" customWidth="1"/>
    <col min="4" max="4" width="34.125" style="61" customWidth="1"/>
    <col min="5" max="5" width="9.25" style="61"/>
    <col min="6" max="6" width="10.75" style="61" bestFit="1" customWidth="1"/>
    <col min="7" max="16384" width="9.25" style="61"/>
  </cols>
  <sheetData>
    <row r="1" spans="1:6" ht="21.75" customHeight="1" x14ac:dyDescent="0.2">
      <c r="A1" s="123" t="s">
        <v>5</v>
      </c>
      <c r="B1" s="123"/>
      <c r="C1" s="123"/>
      <c r="D1" s="123"/>
    </row>
    <row r="2" spans="1:6" ht="37.5" customHeight="1" x14ac:dyDescent="0.2">
      <c r="A2" s="126" t="s">
        <v>353</v>
      </c>
      <c r="B2" s="123"/>
      <c r="C2" s="123"/>
      <c r="D2" s="123"/>
    </row>
    <row r="3" spans="1:6" ht="21.75" customHeight="1" x14ac:dyDescent="0.2">
      <c r="A3" s="124" t="str">
        <f>'PL1'!A3:E3</f>
        <v>(Kèm theo báo cáo số          /BC-HĐND ngày 01 tháng 4 năm 2024 của Thường trực HĐND tỉnh Đồng Tháp)</v>
      </c>
      <c r="B3" s="124"/>
      <c r="C3" s="124"/>
      <c r="D3" s="124"/>
    </row>
    <row r="4" spans="1:6" ht="8.25" customHeight="1" x14ac:dyDescent="0.2">
      <c r="A4" s="62"/>
      <c r="B4" s="62"/>
      <c r="C4" s="62"/>
      <c r="D4" s="62"/>
    </row>
    <row r="5" spans="1:6" ht="38.25" customHeight="1" x14ac:dyDescent="0.2">
      <c r="A5" s="57" t="s">
        <v>2</v>
      </c>
      <c r="B5" s="57" t="s">
        <v>3</v>
      </c>
      <c r="C5" s="57" t="s">
        <v>7</v>
      </c>
      <c r="D5" s="57" t="s">
        <v>6</v>
      </c>
    </row>
    <row r="6" spans="1:6" ht="23.25" customHeight="1" x14ac:dyDescent="0.2">
      <c r="A6" s="130" t="s">
        <v>8</v>
      </c>
      <c r="B6" s="131"/>
      <c r="C6" s="131"/>
      <c r="D6" s="132"/>
    </row>
    <row r="7" spans="1:6" ht="27" customHeight="1" x14ac:dyDescent="0.2">
      <c r="A7" s="130" t="s">
        <v>9</v>
      </c>
      <c r="B7" s="131"/>
      <c r="C7" s="131"/>
      <c r="D7" s="132"/>
    </row>
    <row r="8" spans="1:6" ht="204.75" customHeight="1" x14ac:dyDescent="0.2">
      <c r="A8" s="16">
        <v>1</v>
      </c>
      <c r="B8" s="60" t="s">
        <v>114</v>
      </c>
      <c r="C8" s="60" t="s">
        <v>113</v>
      </c>
      <c r="D8" s="17"/>
    </row>
    <row r="9" spans="1:6" ht="16.5" x14ac:dyDescent="0.2">
      <c r="A9" s="68"/>
      <c r="B9" s="68"/>
      <c r="C9" s="68"/>
      <c r="D9" s="68"/>
    </row>
    <row r="10" spans="1:6" ht="16.5" x14ac:dyDescent="0.2">
      <c r="A10" s="68"/>
      <c r="B10" s="127" t="s">
        <v>11</v>
      </c>
      <c r="C10" s="128"/>
      <c r="D10" s="128"/>
      <c r="F10" s="69"/>
    </row>
    <row r="11" spans="1:6" ht="84" customHeight="1" x14ac:dyDescent="0.2">
      <c r="A11" s="68"/>
      <c r="B11" s="129" t="s">
        <v>335</v>
      </c>
      <c r="C11" s="129"/>
      <c r="D11" s="129"/>
    </row>
    <row r="12" spans="1:6" ht="16.5" x14ac:dyDescent="0.2">
      <c r="A12" s="68"/>
      <c r="B12" s="68"/>
      <c r="C12" s="68"/>
      <c r="D12" s="68"/>
    </row>
    <row r="13" spans="1:6" ht="16.5" x14ac:dyDescent="0.2">
      <c r="A13" s="68"/>
      <c r="B13" s="68"/>
      <c r="C13" s="68"/>
      <c r="D13" s="68"/>
    </row>
  </sheetData>
  <mergeCells count="7">
    <mergeCell ref="B10:D10"/>
    <mergeCell ref="B11:D11"/>
    <mergeCell ref="A7:D7"/>
    <mergeCell ref="A1:D1"/>
    <mergeCell ref="A2:D2"/>
    <mergeCell ref="A6:D6"/>
    <mergeCell ref="A3:D3"/>
  </mergeCells>
  <phoneticPr fontId="18" type="noConversion"/>
  <printOptions horizontalCentered="1"/>
  <pageMargins left="0.25" right="0.2" top="0.44" bottom="0.24" header="0.3" footer="0.2"/>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8"/>
  <sheetViews>
    <sheetView zoomScale="70" zoomScaleNormal="70" workbookViewId="0">
      <selection activeCell="A5" sqref="A5"/>
    </sheetView>
  </sheetViews>
  <sheetFormatPr defaultColWidth="9.25" defaultRowHeight="14.25" x14ac:dyDescent="0.2"/>
  <cols>
    <col min="1" max="1" width="7.75" style="4" customWidth="1"/>
    <col min="2" max="2" width="40.25" style="4" customWidth="1"/>
    <col min="3" max="3" width="29.75" style="4" customWidth="1"/>
    <col min="4" max="4" width="29.25" style="4" customWidth="1"/>
    <col min="5" max="5" width="31.25" style="4" customWidth="1"/>
    <col min="6" max="6" width="9.25" style="4"/>
    <col min="7" max="7" width="10.75" style="4" bestFit="1" customWidth="1"/>
    <col min="8" max="16384" width="9.25" style="4"/>
  </cols>
  <sheetData>
    <row r="2" spans="1:7" ht="19.5" customHeight="1" x14ac:dyDescent="0.2">
      <c r="A2" s="123" t="s">
        <v>328</v>
      </c>
      <c r="B2" s="123"/>
      <c r="C2" s="123"/>
      <c r="D2" s="123"/>
      <c r="E2" s="123"/>
    </row>
    <row r="3" spans="1:7" ht="21.4" customHeight="1" x14ac:dyDescent="0.2">
      <c r="A3" s="126" t="s">
        <v>69</v>
      </c>
      <c r="B3" s="126"/>
      <c r="C3" s="126"/>
      <c r="D3" s="126"/>
      <c r="E3" s="126"/>
    </row>
    <row r="4" spans="1:7" ht="19.149999999999999" customHeight="1" x14ac:dyDescent="0.2">
      <c r="A4" s="210" t="str">
        <f>'PL1'!A3:E3</f>
        <v>(Kèm theo báo cáo số          /BC-HĐND ngày 01 tháng 4 năm 2024 của Thường trực HĐND tỉnh Đồng Tháp)</v>
      </c>
      <c r="B4" s="210"/>
      <c r="C4" s="210"/>
      <c r="D4" s="210"/>
      <c r="E4" s="210"/>
    </row>
    <row r="5" spans="1:7" ht="12.75" customHeight="1" x14ac:dyDescent="0.2"/>
    <row r="6" spans="1:7" ht="46.5" customHeight="1" x14ac:dyDescent="0.2">
      <c r="A6" s="182" t="s">
        <v>2</v>
      </c>
      <c r="B6" s="182" t="s">
        <v>27</v>
      </c>
      <c r="C6" s="183" t="s">
        <v>70</v>
      </c>
      <c r="D6" s="183" t="s">
        <v>71</v>
      </c>
      <c r="E6" s="183" t="s">
        <v>6</v>
      </c>
    </row>
    <row r="7" spans="1:7" ht="32.25" customHeight="1" x14ac:dyDescent="0.2">
      <c r="A7" s="182"/>
      <c r="B7" s="182"/>
      <c r="C7" s="184" t="s">
        <v>29</v>
      </c>
      <c r="D7" s="184"/>
      <c r="E7" s="184"/>
    </row>
    <row r="8" spans="1:7" ht="23.25" customHeight="1" x14ac:dyDescent="0.2">
      <c r="A8" s="218" t="s">
        <v>35</v>
      </c>
      <c r="B8" s="219"/>
      <c r="C8" s="219"/>
      <c r="D8" s="219"/>
      <c r="E8" s="219"/>
    </row>
    <row r="9" spans="1:7" ht="19.5" customHeight="1" x14ac:dyDescent="0.25">
      <c r="A9" s="2">
        <v>1</v>
      </c>
      <c r="B9" s="29" t="s">
        <v>245</v>
      </c>
      <c r="C9" s="1"/>
      <c r="D9" s="1"/>
      <c r="E9" s="5"/>
    </row>
    <row r="10" spans="1:7" ht="27" customHeight="1" x14ac:dyDescent="0.2">
      <c r="A10" s="218" t="s">
        <v>38</v>
      </c>
      <c r="B10" s="219"/>
      <c r="C10" s="219"/>
      <c r="D10" s="219"/>
      <c r="E10" s="219"/>
    </row>
    <row r="11" spans="1:7" ht="16.5" x14ac:dyDescent="0.25">
      <c r="A11" s="2">
        <v>1</v>
      </c>
      <c r="B11" s="29" t="s">
        <v>245</v>
      </c>
      <c r="C11" s="1"/>
      <c r="D11" s="1"/>
      <c r="E11" s="5"/>
    </row>
    <row r="12" spans="1:7" ht="16.5" x14ac:dyDescent="0.25">
      <c r="A12" s="3"/>
      <c r="B12" s="3"/>
      <c r="C12" s="3"/>
      <c r="D12" s="3"/>
      <c r="E12" s="3"/>
    </row>
    <row r="13" spans="1:7" ht="16.5" hidden="1" customHeight="1" x14ac:dyDescent="0.25">
      <c r="A13" s="3"/>
      <c r="B13" s="127"/>
      <c r="C13" s="127"/>
      <c r="D13" s="127"/>
      <c r="E13" s="127"/>
    </row>
    <row r="14" spans="1:7" ht="21" hidden="1" customHeight="1" x14ac:dyDescent="0.25">
      <c r="A14" s="3"/>
      <c r="B14" s="127"/>
      <c r="C14" s="127"/>
      <c r="D14" s="127"/>
      <c r="E14" s="127"/>
    </row>
    <row r="15" spans="1:7" ht="30.75" customHeight="1" x14ac:dyDescent="0.25">
      <c r="A15" s="3"/>
      <c r="B15" s="128"/>
      <c r="C15" s="127"/>
      <c r="D15" s="127"/>
      <c r="E15" s="128"/>
      <c r="G15" s="9"/>
    </row>
    <row r="16" spans="1:7" ht="105" customHeight="1" x14ac:dyDescent="0.25">
      <c r="A16" s="3"/>
      <c r="B16" s="181"/>
      <c r="C16" s="181"/>
      <c r="D16" s="181"/>
      <c r="E16" s="181"/>
    </row>
    <row r="17" spans="1:5" ht="16.5" x14ac:dyDescent="0.25">
      <c r="A17" s="3"/>
      <c r="B17" s="3"/>
      <c r="C17" s="3"/>
      <c r="D17" s="3"/>
      <c r="E17" s="3"/>
    </row>
    <row r="18" spans="1:5" ht="16.5" x14ac:dyDescent="0.25">
      <c r="A18" s="3"/>
      <c r="B18" s="3"/>
      <c r="C18" s="3"/>
      <c r="D18" s="3"/>
      <c r="E18" s="3"/>
    </row>
  </sheetData>
  <mergeCells count="13">
    <mergeCell ref="A2:E2"/>
    <mergeCell ref="A3:E3"/>
    <mergeCell ref="A6:A7"/>
    <mergeCell ref="B6:B7"/>
    <mergeCell ref="C6:C7"/>
    <mergeCell ref="D6:D7"/>
    <mergeCell ref="E6:E7"/>
    <mergeCell ref="A4:E4"/>
    <mergeCell ref="A8:E8"/>
    <mergeCell ref="A10:E10"/>
    <mergeCell ref="B13:E14"/>
    <mergeCell ref="B15:E15"/>
    <mergeCell ref="B16:E16"/>
  </mergeCells>
  <pageMargins left="0.70866141732283472" right="0.70866141732283472" top="0.74803149606299213" bottom="0.74803149606299213" header="0.31496062992125984" footer="0.31496062992125984"/>
  <pageSetup paperSize="9"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
  <sheetViews>
    <sheetView topLeftCell="A24" zoomScale="130" zoomScaleNormal="130" workbookViewId="0">
      <selection activeCell="F38" sqref="F38"/>
    </sheetView>
  </sheetViews>
  <sheetFormatPr defaultRowHeight="15" x14ac:dyDescent="0.2"/>
  <cols>
    <col min="1" max="1" width="6.75" style="15" customWidth="1"/>
    <col min="2" max="2" width="20.375" style="63" customWidth="1"/>
    <col min="3" max="3" width="14" style="63" customWidth="1"/>
    <col min="4" max="4" width="13.375" style="63" customWidth="1"/>
    <col min="5" max="5" width="14.75" style="63" customWidth="1"/>
    <col min="6" max="6" width="16.375" style="63" customWidth="1"/>
    <col min="7" max="7" width="19" style="63" customWidth="1"/>
    <col min="8" max="8" width="32.75" style="63" customWidth="1"/>
    <col min="9" max="256" width="8.75" style="63"/>
    <col min="257" max="257" width="6.75" style="63" customWidth="1"/>
    <col min="258" max="258" width="20.375" style="63" customWidth="1"/>
    <col min="259" max="259" width="14" style="63" customWidth="1"/>
    <col min="260" max="260" width="13.375" style="63" customWidth="1"/>
    <col min="261" max="261" width="14.75" style="63" customWidth="1"/>
    <col min="262" max="262" width="16.375" style="63" customWidth="1"/>
    <col min="263" max="263" width="19" style="63" customWidth="1"/>
    <col min="264" max="264" width="32.75" style="63" customWidth="1"/>
    <col min="265" max="512" width="8.75" style="63"/>
    <col min="513" max="513" width="6.75" style="63" customWidth="1"/>
    <col min="514" max="514" width="20.375" style="63" customWidth="1"/>
    <col min="515" max="515" width="14" style="63" customWidth="1"/>
    <col min="516" max="516" width="13.375" style="63" customWidth="1"/>
    <col min="517" max="517" width="14.75" style="63" customWidth="1"/>
    <col min="518" max="518" width="16.375" style="63" customWidth="1"/>
    <col min="519" max="519" width="19" style="63" customWidth="1"/>
    <col min="520" max="520" width="32.75" style="63" customWidth="1"/>
    <col min="521" max="768" width="8.75" style="63"/>
    <col min="769" max="769" width="6.75" style="63" customWidth="1"/>
    <col min="770" max="770" width="20.375" style="63" customWidth="1"/>
    <col min="771" max="771" width="14" style="63" customWidth="1"/>
    <col min="772" max="772" width="13.375" style="63" customWidth="1"/>
    <col min="773" max="773" width="14.75" style="63" customWidth="1"/>
    <col min="774" max="774" width="16.375" style="63" customWidth="1"/>
    <col min="775" max="775" width="19" style="63" customWidth="1"/>
    <col min="776" max="776" width="32.75" style="63" customWidth="1"/>
    <col min="777" max="1024" width="8.75" style="63"/>
    <col min="1025" max="1025" width="6.75" style="63" customWidth="1"/>
    <col min="1026" max="1026" width="20.375" style="63" customWidth="1"/>
    <col min="1027" max="1027" width="14" style="63" customWidth="1"/>
    <col min="1028" max="1028" width="13.375" style="63" customWidth="1"/>
    <col min="1029" max="1029" width="14.75" style="63" customWidth="1"/>
    <col min="1030" max="1030" width="16.375" style="63" customWidth="1"/>
    <col min="1031" max="1031" width="19" style="63" customWidth="1"/>
    <col min="1032" max="1032" width="32.75" style="63" customWidth="1"/>
    <col min="1033" max="1280" width="8.75" style="63"/>
    <col min="1281" max="1281" width="6.75" style="63" customWidth="1"/>
    <col min="1282" max="1282" width="20.375" style="63" customWidth="1"/>
    <col min="1283" max="1283" width="14" style="63" customWidth="1"/>
    <col min="1284" max="1284" width="13.375" style="63" customWidth="1"/>
    <col min="1285" max="1285" width="14.75" style="63" customWidth="1"/>
    <col min="1286" max="1286" width="16.375" style="63" customWidth="1"/>
    <col min="1287" max="1287" width="19" style="63" customWidth="1"/>
    <col min="1288" max="1288" width="32.75" style="63" customWidth="1"/>
    <col min="1289" max="1536" width="8.75" style="63"/>
    <col min="1537" max="1537" width="6.75" style="63" customWidth="1"/>
    <col min="1538" max="1538" width="20.375" style="63" customWidth="1"/>
    <col min="1539" max="1539" width="14" style="63" customWidth="1"/>
    <col min="1540" max="1540" width="13.375" style="63" customWidth="1"/>
    <col min="1541" max="1541" width="14.75" style="63" customWidth="1"/>
    <col min="1542" max="1542" width="16.375" style="63" customWidth="1"/>
    <col min="1543" max="1543" width="19" style="63" customWidth="1"/>
    <col min="1544" max="1544" width="32.75" style="63" customWidth="1"/>
    <col min="1545" max="1792" width="8.75" style="63"/>
    <col min="1793" max="1793" width="6.75" style="63" customWidth="1"/>
    <col min="1794" max="1794" width="20.375" style="63" customWidth="1"/>
    <col min="1795" max="1795" width="14" style="63" customWidth="1"/>
    <col min="1796" max="1796" width="13.375" style="63" customWidth="1"/>
    <col min="1797" max="1797" width="14.75" style="63" customWidth="1"/>
    <col min="1798" max="1798" width="16.375" style="63" customWidth="1"/>
    <col min="1799" max="1799" width="19" style="63" customWidth="1"/>
    <col min="1800" max="1800" width="32.75" style="63" customWidth="1"/>
    <col min="1801" max="2048" width="8.75" style="63"/>
    <col min="2049" max="2049" width="6.75" style="63" customWidth="1"/>
    <col min="2050" max="2050" width="20.375" style="63" customWidth="1"/>
    <col min="2051" max="2051" width="14" style="63" customWidth="1"/>
    <col min="2052" max="2052" width="13.375" style="63" customWidth="1"/>
    <col min="2053" max="2053" width="14.75" style="63" customWidth="1"/>
    <col min="2054" max="2054" width="16.375" style="63" customWidth="1"/>
    <col min="2055" max="2055" width="19" style="63" customWidth="1"/>
    <col min="2056" max="2056" width="32.75" style="63" customWidth="1"/>
    <col min="2057" max="2304" width="8.75" style="63"/>
    <col min="2305" max="2305" width="6.75" style="63" customWidth="1"/>
    <col min="2306" max="2306" width="20.375" style="63" customWidth="1"/>
    <col min="2307" max="2307" width="14" style="63" customWidth="1"/>
    <col min="2308" max="2308" width="13.375" style="63" customWidth="1"/>
    <col min="2309" max="2309" width="14.75" style="63" customWidth="1"/>
    <col min="2310" max="2310" width="16.375" style="63" customWidth="1"/>
    <col min="2311" max="2311" width="19" style="63" customWidth="1"/>
    <col min="2312" max="2312" width="32.75" style="63" customWidth="1"/>
    <col min="2313" max="2560" width="8.75" style="63"/>
    <col min="2561" max="2561" width="6.75" style="63" customWidth="1"/>
    <col min="2562" max="2562" width="20.375" style="63" customWidth="1"/>
    <col min="2563" max="2563" width="14" style="63" customWidth="1"/>
    <col min="2564" max="2564" width="13.375" style="63" customWidth="1"/>
    <col min="2565" max="2565" width="14.75" style="63" customWidth="1"/>
    <col min="2566" max="2566" width="16.375" style="63" customWidth="1"/>
    <col min="2567" max="2567" width="19" style="63" customWidth="1"/>
    <col min="2568" max="2568" width="32.75" style="63" customWidth="1"/>
    <col min="2569" max="2816" width="8.75" style="63"/>
    <col min="2817" max="2817" width="6.75" style="63" customWidth="1"/>
    <col min="2818" max="2818" width="20.375" style="63" customWidth="1"/>
    <col min="2819" max="2819" width="14" style="63" customWidth="1"/>
    <col min="2820" max="2820" width="13.375" style="63" customWidth="1"/>
    <col min="2821" max="2821" width="14.75" style="63" customWidth="1"/>
    <col min="2822" max="2822" width="16.375" style="63" customWidth="1"/>
    <col min="2823" max="2823" width="19" style="63" customWidth="1"/>
    <col min="2824" max="2824" width="32.75" style="63" customWidth="1"/>
    <col min="2825" max="3072" width="8.75" style="63"/>
    <col min="3073" max="3073" width="6.75" style="63" customWidth="1"/>
    <col min="3074" max="3074" width="20.375" style="63" customWidth="1"/>
    <col min="3075" max="3075" width="14" style="63" customWidth="1"/>
    <col min="3076" max="3076" width="13.375" style="63" customWidth="1"/>
    <col min="3077" max="3077" width="14.75" style="63" customWidth="1"/>
    <col min="3078" max="3078" width="16.375" style="63" customWidth="1"/>
    <col min="3079" max="3079" width="19" style="63" customWidth="1"/>
    <col min="3080" max="3080" width="32.75" style="63" customWidth="1"/>
    <col min="3081" max="3328" width="8.75" style="63"/>
    <col min="3329" max="3329" width="6.75" style="63" customWidth="1"/>
    <col min="3330" max="3330" width="20.375" style="63" customWidth="1"/>
    <col min="3331" max="3331" width="14" style="63" customWidth="1"/>
    <col min="3332" max="3332" width="13.375" style="63" customWidth="1"/>
    <col min="3333" max="3333" width="14.75" style="63" customWidth="1"/>
    <col min="3334" max="3334" width="16.375" style="63" customWidth="1"/>
    <col min="3335" max="3335" width="19" style="63" customWidth="1"/>
    <col min="3336" max="3336" width="32.75" style="63" customWidth="1"/>
    <col min="3337" max="3584" width="8.75" style="63"/>
    <col min="3585" max="3585" width="6.75" style="63" customWidth="1"/>
    <col min="3586" max="3586" width="20.375" style="63" customWidth="1"/>
    <col min="3587" max="3587" width="14" style="63" customWidth="1"/>
    <col min="3588" max="3588" width="13.375" style="63" customWidth="1"/>
    <col min="3589" max="3589" width="14.75" style="63" customWidth="1"/>
    <col min="3590" max="3590" width="16.375" style="63" customWidth="1"/>
    <col min="3591" max="3591" width="19" style="63" customWidth="1"/>
    <col min="3592" max="3592" width="32.75" style="63" customWidth="1"/>
    <col min="3593" max="3840" width="8.75" style="63"/>
    <col min="3841" max="3841" width="6.75" style="63" customWidth="1"/>
    <col min="3842" max="3842" width="20.375" style="63" customWidth="1"/>
    <col min="3843" max="3843" width="14" style="63" customWidth="1"/>
    <col min="3844" max="3844" width="13.375" style="63" customWidth="1"/>
    <col min="3845" max="3845" width="14.75" style="63" customWidth="1"/>
    <col min="3846" max="3846" width="16.375" style="63" customWidth="1"/>
    <col min="3847" max="3847" width="19" style="63" customWidth="1"/>
    <col min="3848" max="3848" width="32.75" style="63" customWidth="1"/>
    <col min="3849" max="4096" width="8.75" style="63"/>
    <col min="4097" max="4097" width="6.75" style="63" customWidth="1"/>
    <col min="4098" max="4098" width="20.375" style="63" customWidth="1"/>
    <col min="4099" max="4099" width="14" style="63" customWidth="1"/>
    <col min="4100" max="4100" width="13.375" style="63" customWidth="1"/>
    <col min="4101" max="4101" width="14.75" style="63" customWidth="1"/>
    <col min="4102" max="4102" width="16.375" style="63" customWidth="1"/>
    <col min="4103" max="4103" width="19" style="63" customWidth="1"/>
    <col min="4104" max="4104" width="32.75" style="63" customWidth="1"/>
    <col min="4105" max="4352" width="8.75" style="63"/>
    <col min="4353" max="4353" width="6.75" style="63" customWidth="1"/>
    <col min="4354" max="4354" width="20.375" style="63" customWidth="1"/>
    <col min="4355" max="4355" width="14" style="63" customWidth="1"/>
    <col min="4356" max="4356" width="13.375" style="63" customWidth="1"/>
    <col min="4357" max="4357" width="14.75" style="63" customWidth="1"/>
    <col min="4358" max="4358" width="16.375" style="63" customWidth="1"/>
    <col min="4359" max="4359" width="19" style="63" customWidth="1"/>
    <col min="4360" max="4360" width="32.75" style="63" customWidth="1"/>
    <col min="4361" max="4608" width="8.75" style="63"/>
    <col min="4609" max="4609" width="6.75" style="63" customWidth="1"/>
    <col min="4610" max="4610" width="20.375" style="63" customWidth="1"/>
    <col min="4611" max="4611" width="14" style="63" customWidth="1"/>
    <col min="4612" max="4612" width="13.375" style="63" customWidth="1"/>
    <col min="4613" max="4613" width="14.75" style="63" customWidth="1"/>
    <col min="4614" max="4614" width="16.375" style="63" customWidth="1"/>
    <col min="4615" max="4615" width="19" style="63" customWidth="1"/>
    <col min="4616" max="4616" width="32.75" style="63" customWidth="1"/>
    <col min="4617" max="4864" width="8.75" style="63"/>
    <col min="4865" max="4865" width="6.75" style="63" customWidth="1"/>
    <col min="4866" max="4866" width="20.375" style="63" customWidth="1"/>
    <col min="4867" max="4867" width="14" style="63" customWidth="1"/>
    <col min="4868" max="4868" width="13.375" style="63" customWidth="1"/>
    <col min="4869" max="4869" width="14.75" style="63" customWidth="1"/>
    <col min="4870" max="4870" width="16.375" style="63" customWidth="1"/>
    <col min="4871" max="4871" width="19" style="63" customWidth="1"/>
    <col min="4872" max="4872" width="32.75" style="63" customWidth="1"/>
    <col min="4873" max="5120" width="8.75" style="63"/>
    <col min="5121" max="5121" width="6.75" style="63" customWidth="1"/>
    <col min="5122" max="5122" width="20.375" style="63" customWidth="1"/>
    <col min="5123" max="5123" width="14" style="63" customWidth="1"/>
    <col min="5124" max="5124" width="13.375" style="63" customWidth="1"/>
    <col min="5125" max="5125" width="14.75" style="63" customWidth="1"/>
    <col min="5126" max="5126" width="16.375" style="63" customWidth="1"/>
    <col min="5127" max="5127" width="19" style="63" customWidth="1"/>
    <col min="5128" max="5128" width="32.75" style="63" customWidth="1"/>
    <col min="5129" max="5376" width="8.75" style="63"/>
    <col min="5377" max="5377" width="6.75" style="63" customWidth="1"/>
    <col min="5378" max="5378" width="20.375" style="63" customWidth="1"/>
    <col min="5379" max="5379" width="14" style="63" customWidth="1"/>
    <col min="5380" max="5380" width="13.375" style="63" customWidth="1"/>
    <col min="5381" max="5381" width="14.75" style="63" customWidth="1"/>
    <col min="5382" max="5382" width="16.375" style="63" customWidth="1"/>
    <col min="5383" max="5383" width="19" style="63" customWidth="1"/>
    <col min="5384" max="5384" width="32.75" style="63" customWidth="1"/>
    <col min="5385" max="5632" width="8.75" style="63"/>
    <col min="5633" max="5633" width="6.75" style="63" customWidth="1"/>
    <col min="5634" max="5634" width="20.375" style="63" customWidth="1"/>
    <col min="5635" max="5635" width="14" style="63" customWidth="1"/>
    <col min="5636" max="5636" width="13.375" style="63" customWidth="1"/>
    <col min="5637" max="5637" width="14.75" style="63" customWidth="1"/>
    <col min="5638" max="5638" width="16.375" style="63" customWidth="1"/>
    <col min="5639" max="5639" width="19" style="63" customWidth="1"/>
    <col min="5640" max="5640" width="32.75" style="63" customWidth="1"/>
    <col min="5641" max="5888" width="8.75" style="63"/>
    <col min="5889" max="5889" width="6.75" style="63" customWidth="1"/>
    <col min="5890" max="5890" width="20.375" style="63" customWidth="1"/>
    <col min="5891" max="5891" width="14" style="63" customWidth="1"/>
    <col min="5892" max="5892" width="13.375" style="63" customWidth="1"/>
    <col min="5893" max="5893" width="14.75" style="63" customWidth="1"/>
    <col min="5894" max="5894" width="16.375" style="63" customWidth="1"/>
    <col min="5895" max="5895" width="19" style="63" customWidth="1"/>
    <col min="5896" max="5896" width="32.75" style="63" customWidth="1"/>
    <col min="5897" max="6144" width="8.75" style="63"/>
    <col min="6145" max="6145" width="6.75" style="63" customWidth="1"/>
    <col min="6146" max="6146" width="20.375" style="63" customWidth="1"/>
    <col min="6147" max="6147" width="14" style="63" customWidth="1"/>
    <col min="6148" max="6148" width="13.375" style="63" customWidth="1"/>
    <col min="6149" max="6149" width="14.75" style="63" customWidth="1"/>
    <col min="6150" max="6150" width="16.375" style="63" customWidth="1"/>
    <col min="6151" max="6151" width="19" style="63" customWidth="1"/>
    <col min="6152" max="6152" width="32.75" style="63" customWidth="1"/>
    <col min="6153" max="6400" width="8.75" style="63"/>
    <col min="6401" max="6401" width="6.75" style="63" customWidth="1"/>
    <col min="6402" max="6402" width="20.375" style="63" customWidth="1"/>
    <col min="6403" max="6403" width="14" style="63" customWidth="1"/>
    <col min="6404" max="6404" width="13.375" style="63" customWidth="1"/>
    <col min="6405" max="6405" width="14.75" style="63" customWidth="1"/>
    <col min="6406" max="6406" width="16.375" style="63" customWidth="1"/>
    <col min="6407" max="6407" width="19" style="63" customWidth="1"/>
    <col min="6408" max="6408" width="32.75" style="63" customWidth="1"/>
    <col min="6409" max="6656" width="8.75" style="63"/>
    <col min="6657" max="6657" width="6.75" style="63" customWidth="1"/>
    <col min="6658" max="6658" width="20.375" style="63" customWidth="1"/>
    <col min="6659" max="6659" width="14" style="63" customWidth="1"/>
    <col min="6660" max="6660" width="13.375" style="63" customWidth="1"/>
    <col min="6661" max="6661" width="14.75" style="63" customWidth="1"/>
    <col min="6662" max="6662" width="16.375" style="63" customWidth="1"/>
    <col min="6663" max="6663" width="19" style="63" customWidth="1"/>
    <col min="6664" max="6664" width="32.75" style="63" customWidth="1"/>
    <col min="6665" max="6912" width="8.75" style="63"/>
    <col min="6913" max="6913" width="6.75" style="63" customWidth="1"/>
    <col min="6914" max="6914" width="20.375" style="63" customWidth="1"/>
    <col min="6915" max="6915" width="14" style="63" customWidth="1"/>
    <col min="6916" max="6916" width="13.375" style="63" customWidth="1"/>
    <col min="6917" max="6917" width="14.75" style="63" customWidth="1"/>
    <col min="6918" max="6918" width="16.375" style="63" customWidth="1"/>
    <col min="6919" max="6919" width="19" style="63" customWidth="1"/>
    <col min="6920" max="6920" width="32.75" style="63" customWidth="1"/>
    <col min="6921" max="7168" width="8.75" style="63"/>
    <col min="7169" max="7169" width="6.75" style="63" customWidth="1"/>
    <col min="7170" max="7170" width="20.375" style="63" customWidth="1"/>
    <col min="7171" max="7171" width="14" style="63" customWidth="1"/>
    <col min="7172" max="7172" width="13.375" style="63" customWidth="1"/>
    <col min="7173" max="7173" width="14.75" style="63" customWidth="1"/>
    <col min="7174" max="7174" width="16.375" style="63" customWidth="1"/>
    <col min="7175" max="7175" width="19" style="63" customWidth="1"/>
    <col min="7176" max="7176" width="32.75" style="63" customWidth="1"/>
    <col min="7177" max="7424" width="8.75" style="63"/>
    <col min="7425" max="7425" width="6.75" style="63" customWidth="1"/>
    <col min="7426" max="7426" width="20.375" style="63" customWidth="1"/>
    <col min="7427" max="7427" width="14" style="63" customWidth="1"/>
    <col min="7428" max="7428" width="13.375" style="63" customWidth="1"/>
    <col min="7429" max="7429" width="14.75" style="63" customWidth="1"/>
    <col min="7430" max="7430" width="16.375" style="63" customWidth="1"/>
    <col min="7431" max="7431" width="19" style="63" customWidth="1"/>
    <col min="7432" max="7432" width="32.75" style="63" customWidth="1"/>
    <col min="7433" max="7680" width="8.75" style="63"/>
    <col min="7681" max="7681" width="6.75" style="63" customWidth="1"/>
    <col min="7682" max="7682" width="20.375" style="63" customWidth="1"/>
    <col min="7683" max="7683" width="14" style="63" customWidth="1"/>
    <col min="7684" max="7684" width="13.375" style="63" customWidth="1"/>
    <col min="7685" max="7685" width="14.75" style="63" customWidth="1"/>
    <col min="7686" max="7686" width="16.375" style="63" customWidth="1"/>
    <col min="7687" max="7687" width="19" style="63" customWidth="1"/>
    <col min="7688" max="7688" width="32.75" style="63" customWidth="1"/>
    <col min="7689" max="7936" width="8.75" style="63"/>
    <col min="7937" max="7937" width="6.75" style="63" customWidth="1"/>
    <col min="7938" max="7938" width="20.375" style="63" customWidth="1"/>
    <col min="7939" max="7939" width="14" style="63" customWidth="1"/>
    <col min="7940" max="7940" width="13.375" style="63" customWidth="1"/>
    <col min="7941" max="7941" width="14.75" style="63" customWidth="1"/>
    <col min="7942" max="7942" width="16.375" style="63" customWidth="1"/>
    <col min="7943" max="7943" width="19" style="63" customWidth="1"/>
    <col min="7944" max="7944" width="32.75" style="63" customWidth="1"/>
    <col min="7945" max="8192" width="8.75" style="63"/>
    <col min="8193" max="8193" width="6.75" style="63" customWidth="1"/>
    <col min="8194" max="8194" width="20.375" style="63" customWidth="1"/>
    <col min="8195" max="8195" width="14" style="63" customWidth="1"/>
    <col min="8196" max="8196" width="13.375" style="63" customWidth="1"/>
    <col min="8197" max="8197" width="14.75" style="63" customWidth="1"/>
    <col min="8198" max="8198" width="16.375" style="63" customWidth="1"/>
    <col min="8199" max="8199" width="19" style="63" customWidth="1"/>
    <col min="8200" max="8200" width="32.75" style="63" customWidth="1"/>
    <col min="8201" max="8448" width="8.75" style="63"/>
    <col min="8449" max="8449" width="6.75" style="63" customWidth="1"/>
    <col min="8450" max="8450" width="20.375" style="63" customWidth="1"/>
    <col min="8451" max="8451" width="14" style="63" customWidth="1"/>
    <col min="8452" max="8452" width="13.375" style="63" customWidth="1"/>
    <col min="8453" max="8453" width="14.75" style="63" customWidth="1"/>
    <col min="8454" max="8454" width="16.375" style="63" customWidth="1"/>
    <col min="8455" max="8455" width="19" style="63" customWidth="1"/>
    <col min="8456" max="8456" width="32.75" style="63" customWidth="1"/>
    <col min="8457" max="8704" width="8.75" style="63"/>
    <col min="8705" max="8705" width="6.75" style="63" customWidth="1"/>
    <col min="8706" max="8706" width="20.375" style="63" customWidth="1"/>
    <col min="8707" max="8707" width="14" style="63" customWidth="1"/>
    <col min="8708" max="8708" width="13.375" style="63" customWidth="1"/>
    <col min="8709" max="8709" width="14.75" style="63" customWidth="1"/>
    <col min="8710" max="8710" width="16.375" style="63" customWidth="1"/>
    <col min="8711" max="8711" width="19" style="63" customWidth="1"/>
    <col min="8712" max="8712" width="32.75" style="63" customWidth="1"/>
    <col min="8713" max="8960" width="8.75" style="63"/>
    <col min="8961" max="8961" width="6.75" style="63" customWidth="1"/>
    <col min="8962" max="8962" width="20.375" style="63" customWidth="1"/>
    <col min="8963" max="8963" width="14" style="63" customWidth="1"/>
    <col min="8964" max="8964" width="13.375" style="63" customWidth="1"/>
    <col min="8965" max="8965" width="14.75" style="63" customWidth="1"/>
    <col min="8966" max="8966" width="16.375" style="63" customWidth="1"/>
    <col min="8967" max="8967" width="19" style="63" customWidth="1"/>
    <col min="8968" max="8968" width="32.75" style="63" customWidth="1"/>
    <col min="8969" max="9216" width="8.75" style="63"/>
    <col min="9217" max="9217" width="6.75" style="63" customWidth="1"/>
    <col min="9218" max="9218" width="20.375" style="63" customWidth="1"/>
    <col min="9219" max="9219" width="14" style="63" customWidth="1"/>
    <col min="9220" max="9220" width="13.375" style="63" customWidth="1"/>
    <col min="9221" max="9221" width="14.75" style="63" customWidth="1"/>
    <col min="9222" max="9222" width="16.375" style="63" customWidth="1"/>
    <col min="9223" max="9223" width="19" style="63" customWidth="1"/>
    <col min="9224" max="9224" width="32.75" style="63" customWidth="1"/>
    <col min="9225" max="9472" width="8.75" style="63"/>
    <col min="9473" max="9473" width="6.75" style="63" customWidth="1"/>
    <col min="9474" max="9474" width="20.375" style="63" customWidth="1"/>
    <col min="9475" max="9475" width="14" style="63" customWidth="1"/>
    <col min="9476" max="9476" width="13.375" style="63" customWidth="1"/>
    <col min="9477" max="9477" width="14.75" style="63" customWidth="1"/>
    <col min="9478" max="9478" width="16.375" style="63" customWidth="1"/>
    <col min="9479" max="9479" width="19" style="63" customWidth="1"/>
    <col min="9480" max="9480" width="32.75" style="63" customWidth="1"/>
    <col min="9481" max="9728" width="8.75" style="63"/>
    <col min="9729" max="9729" width="6.75" style="63" customWidth="1"/>
    <col min="9730" max="9730" width="20.375" style="63" customWidth="1"/>
    <col min="9731" max="9731" width="14" style="63" customWidth="1"/>
    <col min="9732" max="9732" width="13.375" style="63" customWidth="1"/>
    <col min="9733" max="9733" width="14.75" style="63" customWidth="1"/>
    <col min="9734" max="9734" width="16.375" style="63" customWidth="1"/>
    <col min="9735" max="9735" width="19" style="63" customWidth="1"/>
    <col min="9736" max="9736" width="32.75" style="63" customWidth="1"/>
    <col min="9737" max="9984" width="8.75" style="63"/>
    <col min="9985" max="9985" width="6.75" style="63" customWidth="1"/>
    <col min="9986" max="9986" width="20.375" style="63" customWidth="1"/>
    <col min="9987" max="9987" width="14" style="63" customWidth="1"/>
    <col min="9988" max="9988" width="13.375" style="63" customWidth="1"/>
    <col min="9989" max="9989" width="14.75" style="63" customWidth="1"/>
    <col min="9990" max="9990" width="16.375" style="63" customWidth="1"/>
    <col min="9991" max="9991" width="19" style="63" customWidth="1"/>
    <col min="9992" max="9992" width="32.75" style="63" customWidth="1"/>
    <col min="9993" max="10240" width="8.75" style="63"/>
    <col min="10241" max="10241" width="6.75" style="63" customWidth="1"/>
    <col min="10242" max="10242" width="20.375" style="63" customWidth="1"/>
    <col min="10243" max="10243" width="14" style="63" customWidth="1"/>
    <col min="10244" max="10244" width="13.375" style="63" customWidth="1"/>
    <col min="10245" max="10245" width="14.75" style="63" customWidth="1"/>
    <col min="10246" max="10246" width="16.375" style="63" customWidth="1"/>
    <col min="10247" max="10247" width="19" style="63" customWidth="1"/>
    <col min="10248" max="10248" width="32.75" style="63" customWidth="1"/>
    <col min="10249" max="10496" width="8.75" style="63"/>
    <col min="10497" max="10497" width="6.75" style="63" customWidth="1"/>
    <col min="10498" max="10498" width="20.375" style="63" customWidth="1"/>
    <col min="10499" max="10499" width="14" style="63" customWidth="1"/>
    <col min="10500" max="10500" width="13.375" style="63" customWidth="1"/>
    <col min="10501" max="10501" width="14.75" style="63" customWidth="1"/>
    <col min="10502" max="10502" width="16.375" style="63" customWidth="1"/>
    <col min="10503" max="10503" width="19" style="63" customWidth="1"/>
    <col min="10504" max="10504" width="32.75" style="63" customWidth="1"/>
    <col min="10505" max="10752" width="8.75" style="63"/>
    <col min="10753" max="10753" width="6.75" style="63" customWidth="1"/>
    <col min="10754" max="10754" width="20.375" style="63" customWidth="1"/>
    <col min="10755" max="10755" width="14" style="63" customWidth="1"/>
    <col min="10756" max="10756" width="13.375" style="63" customWidth="1"/>
    <col min="10757" max="10757" width="14.75" style="63" customWidth="1"/>
    <col min="10758" max="10758" width="16.375" style="63" customWidth="1"/>
    <col min="10759" max="10759" width="19" style="63" customWidth="1"/>
    <col min="10760" max="10760" width="32.75" style="63" customWidth="1"/>
    <col min="10761" max="11008" width="8.75" style="63"/>
    <col min="11009" max="11009" width="6.75" style="63" customWidth="1"/>
    <col min="11010" max="11010" width="20.375" style="63" customWidth="1"/>
    <col min="11011" max="11011" width="14" style="63" customWidth="1"/>
    <col min="11012" max="11012" width="13.375" style="63" customWidth="1"/>
    <col min="11013" max="11013" width="14.75" style="63" customWidth="1"/>
    <col min="11014" max="11014" width="16.375" style="63" customWidth="1"/>
    <col min="11015" max="11015" width="19" style="63" customWidth="1"/>
    <col min="11016" max="11016" width="32.75" style="63" customWidth="1"/>
    <col min="11017" max="11264" width="8.75" style="63"/>
    <col min="11265" max="11265" width="6.75" style="63" customWidth="1"/>
    <col min="11266" max="11266" width="20.375" style="63" customWidth="1"/>
    <col min="11267" max="11267" width="14" style="63" customWidth="1"/>
    <col min="11268" max="11268" width="13.375" style="63" customWidth="1"/>
    <col min="11269" max="11269" width="14.75" style="63" customWidth="1"/>
    <col min="11270" max="11270" width="16.375" style="63" customWidth="1"/>
    <col min="11271" max="11271" width="19" style="63" customWidth="1"/>
    <col min="11272" max="11272" width="32.75" style="63" customWidth="1"/>
    <col min="11273" max="11520" width="8.75" style="63"/>
    <col min="11521" max="11521" width="6.75" style="63" customWidth="1"/>
    <col min="11522" max="11522" width="20.375" style="63" customWidth="1"/>
    <col min="11523" max="11523" width="14" style="63" customWidth="1"/>
    <col min="11524" max="11524" width="13.375" style="63" customWidth="1"/>
    <col min="11525" max="11525" width="14.75" style="63" customWidth="1"/>
    <col min="11526" max="11526" width="16.375" style="63" customWidth="1"/>
    <col min="11527" max="11527" width="19" style="63" customWidth="1"/>
    <col min="11528" max="11528" width="32.75" style="63" customWidth="1"/>
    <col min="11529" max="11776" width="8.75" style="63"/>
    <col min="11777" max="11777" width="6.75" style="63" customWidth="1"/>
    <col min="11778" max="11778" width="20.375" style="63" customWidth="1"/>
    <col min="11779" max="11779" width="14" style="63" customWidth="1"/>
    <col min="11780" max="11780" width="13.375" style="63" customWidth="1"/>
    <col min="11781" max="11781" width="14.75" style="63" customWidth="1"/>
    <col min="11782" max="11782" width="16.375" style="63" customWidth="1"/>
    <col min="11783" max="11783" width="19" style="63" customWidth="1"/>
    <col min="11784" max="11784" width="32.75" style="63" customWidth="1"/>
    <col min="11785" max="12032" width="8.75" style="63"/>
    <col min="12033" max="12033" width="6.75" style="63" customWidth="1"/>
    <col min="12034" max="12034" width="20.375" style="63" customWidth="1"/>
    <col min="12035" max="12035" width="14" style="63" customWidth="1"/>
    <col min="12036" max="12036" width="13.375" style="63" customWidth="1"/>
    <col min="12037" max="12037" width="14.75" style="63" customWidth="1"/>
    <col min="12038" max="12038" width="16.375" style="63" customWidth="1"/>
    <col min="12039" max="12039" width="19" style="63" customWidth="1"/>
    <col min="12040" max="12040" width="32.75" style="63" customWidth="1"/>
    <col min="12041" max="12288" width="8.75" style="63"/>
    <col min="12289" max="12289" width="6.75" style="63" customWidth="1"/>
    <col min="12290" max="12290" width="20.375" style="63" customWidth="1"/>
    <col min="12291" max="12291" width="14" style="63" customWidth="1"/>
    <col min="12292" max="12292" width="13.375" style="63" customWidth="1"/>
    <col min="12293" max="12293" width="14.75" style="63" customWidth="1"/>
    <col min="12294" max="12294" width="16.375" style="63" customWidth="1"/>
    <col min="12295" max="12295" width="19" style="63" customWidth="1"/>
    <col min="12296" max="12296" width="32.75" style="63" customWidth="1"/>
    <col min="12297" max="12544" width="8.75" style="63"/>
    <col min="12545" max="12545" width="6.75" style="63" customWidth="1"/>
    <col min="12546" max="12546" width="20.375" style="63" customWidth="1"/>
    <col min="12547" max="12547" width="14" style="63" customWidth="1"/>
    <col min="12548" max="12548" width="13.375" style="63" customWidth="1"/>
    <col min="12549" max="12549" width="14.75" style="63" customWidth="1"/>
    <col min="12550" max="12550" width="16.375" style="63" customWidth="1"/>
    <col min="12551" max="12551" width="19" style="63" customWidth="1"/>
    <col min="12552" max="12552" width="32.75" style="63" customWidth="1"/>
    <col min="12553" max="12800" width="8.75" style="63"/>
    <col min="12801" max="12801" width="6.75" style="63" customWidth="1"/>
    <col min="12802" max="12802" width="20.375" style="63" customWidth="1"/>
    <col min="12803" max="12803" width="14" style="63" customWidth="1"/>
    <col min="12804" max="12804" width="13.375" style="63" customWidth="1"/>
    <col min="12805" max="12805" width="14.75" style="63" customWidth="1"/>
    <col min="12806" max="12806" width="16.375" style="63" customWidth="1"/>
    <col min="12807" max="12807" width="19" style="63" customWidth="1"/>
    <col min="12808" max="12808" width="32.75" style="63" customWidth="1"/>
    <col min="12809" max="13056" width="8.75" style="63"/>
    <col min="13057" max="13057" width="6.75" style="63" customWidth="1"/>
    <col min="13058" max="13058" width="20.375" style="63" customWidth="1"/>
    <col min="13059" max="13059" width="14" style="63" customWidth="1"/>
    <col min="13060" max="13060" width="13.375" style="63" customWidth="1"/>
    <col min="13061" max="13061" width="14.75" style="63" customWidth="1"/>
    <col min="13062" max="13062" width="16.375" style="63" customWidth="1"/>
    <col min="13063" max="13063" width="19" style="63" customWidth="1"/>
    <col min="13064" max="13064" width="32.75" style="63" customWidth="1"/>
    <col min="13065" max="13312" width="8.75" style="63"/>
    <col min="13313" max="13313" width="6.75" style="63" customWidth="1"/>
    <col min="13314" max="13314" width="20.375" style="63" customWidth="1"/>
    <col min="13315" max="13315" width="14" style="63" customWidth="1"/>
    <col min="13316" max="13316" width="13.375" style="63" customWidth="1"/>
    <col min="13317" max="13317" width="14.75" style="63" customWidth="1"/>
    <col min="13318" max="13318" width="16.375" style="63" customWidth="1"/>
    <col min="13319" max="13319" width="19" style="63" customWidth="1"/>
    <col min="13320" max="13320" width="32.75" style="63" customWidth="1"/>
    <col min="13321" max="13568" width="8.75" style="63"/>
    <col min="13569" max="13569" width="6.75" style="63" customWidth="1"/>
    <col min="13570" max="13570" width="20.375" style="63" customWidth="1"/>
    <col min="13571" max="13571" width="14" style="63" customWidth="1"/>
    <col min="13572" max="13572" width="13.375" style="63" customWidth="1"/>
    <col min="13573" max="13573" width="14.75" style="63" customWidth="1"/>
    <col min="13574" max="13574" width="16.375" style="63" customWidth="1"/>
    <col min="13575" max="13575" width="19" style="63" customWidth="1"/>
    <col min="13576" max="13576" width="32.75" style="63" customWidth="1"/>
    <col min="13577" max="13824" width="8.75" style="63"/>
    <col min="13825" max="13825" width="6.75" style="63" customWidth="1"/>
    <col min="13826" max="13826" width="20.375" style="63" customWidth="1"/>
    <col min="13827" max="13827" width="14" style="63" customWidth="1"/>
    <col min="13828" max="13828" width="13.375" style="63" customWidth="1"/>
    <col min="13829" max="13829" width="14.75" style="63" customWidth="1"/>
    <col min="13830" max="13830" width="16.375" style="63" customWidth="1"/>
    <col min="13831" max="13831" width="19" style="63" customWidth="1"/>
    <col min="13832" max="13832" width="32.75" style="63" customWidth="1"/>
    <col min="13833" max="14080" width="8.75" style="63"/>
    <col min="14081" max="14081" width="6.75" style="63" customWidth="1"/>
    <col min="14082" max="14082" width="20.375" style="63" customWidth="1"/>
    <col min="14083" max="14083" width="14" style="63" customWidth="1"/>
    <col min="14084" max="14084" width="13.375" style="63" customWidth="1"/>
    <col min="14085" max="14085" width="14.75" style="63" customWidth="1"/>
    <col min="14086" max="14086" width="16.375" style="63" customWidth="1"/>
    <col min="14087" max="14087" width="19" style="63" customWidth="1"/>
    <col min="14088" max="14088" width="32.75" style="63" customWidth="1"/>
    <col min="14089" max="14336" width="8.75" style="63"/>
    <col min="14337" max="14337" width="6.75" style="63" customWidth="1"/>
    <col min="14338" max="14338" width="20.375" style="63" customWidth="1"/>
    <col min="14339" max="14339" width="14" style="63" customWidth="1"/>
    <col min="14340" max="14340" width="13.375" style="63" customWidth="1"/>
    <col min="14341" max="14341" width="14.75" style="63" customWidth="1"/>
    <col min="14342" max="14342" width="16.375" style="63" customWidth="1"/>
    <col min="14343" max="14343" width="19" style="63" customWidth="1"/>
    <col min="14344" max="14344" width="32.75" style="63" customWidth="1"/>
    <col min="14345" max="14592" width="8.75" style="63"/>
    <col min="14593" max="14593" width="6.75" style="63" customWidth="1"/>
    <col min="14594" max="14594" width="20.375" style="63" customWidth="1"/>
    <col min="14595" max="14595" width="14" style="63" customWidth="1"/>
    <col min="14596" max="14596" width="13.375" style="63" customWidth="1"/>
    <col min="14597" max="14597" width="14.75" style="63" customWidth="1"/>
    <col min="14598" max="14598" width="16.375" style="63" customWidth="1"/>
    <col min="14599" max="14599" width="19" style="63" customWidth="1"/>
    <col min="14600" max="14600" width="32.75" style="63" customWidth="1"/>
    <col min="14601" max="14848" width="8.75" style="63"/>
    <col min="14849" max="14849" width="6.75" style="63" customWidth="1"/>
    <col min="14850" max="14850" width="20.375" style="63" customWidth="1"/>
    <col min="14851" max="14851" width="14" style="63" customWidth="1"/>
    <col min="14852" max="14852" width="13.375" style="63" customWidth="1"/>
    <col min="14853" max="14853" width="14.75" style="63" customWidth="1"/>
    <col min="14854" max="14854" width="16.375" style="63" customWidth="1"/>
    <col min="14855" max="14855" width="19" style="63" customWidth="1"/>
    <col min="14856" max="14856" width="32.75" style="63" customWidth="1"/>
    <col min="14857" max="15104" width="8.75" style="63"/>
    <col min="15105" max="15105" width="6.75" style="63" customWidth="1"/>
    <col min="15106" max="15106" width="20.375" style="63" customWidth="1"/>
    <col min="15107" max="15107" width="14" style="63" customWidth="1"/>
    <col min="15108" max="15108" width="13.375" style="63" customWidth="1"/>
    <col min="15109" max="15109" width="14.75" style="63" customWidth="1"/>
    <col min="15110" max="15110" width="16.375" style="63" customWidth="1"/>
    <col min="15111" max="15111" width="19" style="63" customWidth="1"/>
    <col min="15112" max="15112" width="32.75" style="63" customWidth="1"/>
    <col min="15113" max="15360" width="8.75" style="63"/>
    <col min="15361" max="15361" width="6.75" style="63" customWidth="1"/>
    <col min="15362" max="15362" width="20.375" style="63" customWidth="1"/>
    <col min="15363" max="15363" width="14" style="63" customWidth="1"/>
    <col min="15364" max="15364" width="13.375" style="63" customWidth="1"/>
    <col min="15365" max="15365" width="14.75" style="63" customWidth="1"/>
    <col min="15366" max="15366" width="16.375" style="63" customWidth="1"/>
    <col min="15367" max="15367" width="19" style="63" customWidth="1"/>
    <col min="15368" max="15368" width="32.75" style="63" customWidth="1"/>
    <col min="15369" max="15616" width="8.75" style="63"/>
    <col min="15617" max="15617" width="6.75" style="63" customWidth="1"/>
    <col min="15618" max="15618" width="20.375" style="63" customWidth="1"/>
    <col min="15619" max="15619" width="14" style="63" customWidth="1"/>
    <col min="15620" max="15620" width="13.375" style="63" customWidth="1"/>
    <col min="15621" max="15621" width="14.75" style="63" customWidth="1"/>
    <col min="15622" max="15622" width="16.375" style="63" customWidth="1"/>
    <col min="15623" max="15623" width="19" style="63" customWidth="1"/>
    <col min="15624" max="15624" width="32.75" style="63" customWidth="1"/>
    <col min="15625" max="15872" width="8.75" style="63"/>
    <col min="15873" max="15873" width="6.75" style="63" customWidth="1"/>
    <col min="15874" max="15874" width="20.375" style="63" customWidth="1"/>
    <col min="15875" max="15875" width="14" style="63" customWidth="1"/>
    <col min="15876" max="15876" width="13.375" style="63" customWidth="1"/>
    <col min="15877" max="15877" width="14.75" style="63" customWidth="1"/>
    <col min="15878" max="15878" width="16.375" style="63" customWidth="1"/>
    <col min="15879" max="15879" width="19" style="63" customWidth="1"/>
    <col min="15880" max="15880" width="32.75" style="63" customWidth="1"/>
    <col min="15881" max="16128" width="8.75" style="63"/>
    <col min="16129" max="16129" width="6.75" style="63" customWidth="1"/>
    <col min="16130" max="16130" width="20.375" style="63" customWidth="1"/>
    <col min="16131" max="16131" width="14" style="63" customWidth="1"/>
    <col min="16132" max="16132" width="13.375" style="63" customWidth="1"/>
    <col min="16133" max="16133" width="14.75" style="63" customWidth="1"/>
    <col min="16134" max="16134" width="16.375" style="63" customWidth="1"/>
    <col min="16135" max="16135" width="19" style="63" customWidth="1"/>
    <col min="16136" max="16136" width="32.75" style="63" customWidth="1"/>
    <col min="16137" max="16384" width="8.75" style="63"/>
  </cols>
  <sheetData>
    <row r="1" spans="1:8" ht="15.75" x14ac:dyDescent="0.2">
      <c r="A1" s="123" t="s">
        <v>14</v>
      </c>
      <c r="B1" s="123"/>
      <c r="C1" s="123"/>
      <c r="D1" s="123"/>
      <c r="E1" s="123"/>
      <c r="F1" s="123"/>
      <c r="G1" s="123"/>
      <c r="H1" s="123"/>
    </row>
    <row r="2" spans="1:8" ht="24" customHeight="1" x14ac:dyDescent="0.2">
      <c r="A2" s="126" t="s">
        <v>336</v>
      </c>
      <c r="B2" s="123"/>
      <c r="C2" s="123"/>
      <c r="D2" s="123"/>
      <c r="E2" s="123"/>
      <c r="F2" s="123"/>
      <c r="G2" s="123"/>
      <c r="H2" s="123"/>
    </row>
    <row r="3" spans="1:8" ht="14.25" customHeight="1" x14ac:dyDescent="0.2">
      <c r="A3" s="123"/>
      <c r="B3" s="123"/>
      <c r="C3" s="123"/>
      <c r="D3" s="123"/>
      <c r="E3" s="123"/>
      <c r="F3" s="123"/>
      <c r="G3" s="123"/>
      <c r="H3" s="123"/>
    </row>
    <row r="4" spans="1:8" ht="28.15" customHeight="1" x14ac:dyDescent="0.2">
      <c r="A4" s="145" t="str">
        <f>'PL1'!A3:E3</f>
        <v>(Kèm theo báo cáo số          /BC-HĐND ngày 01 tháng 4 năm 2024 của Thường trực HĐND tỉnh Đồng Tháp)</v>
      </c>
      <c r="B4" s="145"/>
      <c r="C4" s="145"/>
      <c r="D4" s="145"/>
      <c r="E4" s="145"/>
      <c r="F4" s="145"/>
      <c r="G4" s="145"/>
      <c r="H4" s="145"/>
    </row>
    <row r="5" spans="1:8" ht="18.75" customHeight="1" x14ac:dyDescent="0.2">
      <c r="A5" s="53"/>
      <c r="B5" s="53"/>
      <c r="C5" s="53"/>
      <c r="D5" s="53"/>
      <c r="E5" s="53"/>
      <c r="F5" s="53"/>
      <c r="G5" s="53"/>
      <c r="H5" s="53"/>
    </row>
    <row r="6" spans="1:8" ht="27" customHeight="1" x14ac:dyDescent="0.2">
      <c r="A6" s="138" t="s">
        <v>2</v>
      </c>
      <c r="B6" s="138" t="s">
        <v>15</v>
      </c>
      <c r="C6" s="140" t="s">
        <v>16</v>
      </c>
      <c r="D6" s="140" t="s">
        <v>115</v>
      </c>
      <c r="E6" s="142" t="s">
        <v>18</v>
      </c>
      <c r="F6" s="143"/>
      <c r="G6" s="144"/>
      <c r="H6" s="140" t="s">
        <v>19</v>
      </c>
    </row>
    <row r="7" spans="1:8" ht="84.75" customHeight="1" x14ac:dyDescent="0.2">
      <c r="A7" s="139"/>
      <c r="B7" s="139"/>
      <c r="C7" s="141"/>
      <c r="D7" s="141"/>
      <c r="E7" s="50" t="s">
        <v>20</v>
      </c>
      <c r="F7" s="50" t="s">
        <v>21</v>
      </c>
      <c r="G7" s="50" t="s">
        <v>22</v>
      </c>
      <c r="H7" s="141"/>
    </row>
    <row r="8" spans="1:8" ht="15.75" x14ac:dyDescent="0.2">
      <c r="A8" s="133" t="s">
        <v>23</v>
      </c>
      <c r="B8" s="134"/>
      <c r="C8" s="134"/>
      <c r="D8" s="134"/>
      <c r="E8" s="134"/>
      <c r="F8" s="134"/>
      <c r="G8" s="134"/>
      <c r="H8" s="135"/>
    </row>
    <row r="9" spans="1:8" ht="75" x14ac:dyDescent="0.2">
      <c r="A9" s="18" t="s">
        <v>116</v>
      </c>
      <c r="B9" s="60" t="s">
        <v>117</v>
      </c>
      <c r="C9" s="106" t="s">
        <v>118</v>
      </c>
      <c r="D9" s="64">
        <v>55587.3</v>
      </c>
      <c r="E9" s="65">
        <v>253</v>
      </c>
      <c r="F9" s="65">
        <v>253</v>
      </c>
      <c r="G9" s="59"/>
      <c r="H9" s="105" t="s">
        <v>119</v>
      </c>
    </row>
    <row r="10" spans="1:8" ht="75" x14ac:dyDescent="0.2">
      <c r="A10" s="18" t="s">
        <v>120</v>
      </c>
      <c r="B10" s="60" t="s">
        <v>121</v>
      </c>
      <c r="C10" s="106" t="s">
        <v>122</v>
      </c>
      <c r="D10" s="64">
        <v>16104.64</v>
      </c>
      <c r="E10" s="65">
        <v>123</v>
      </c>
      <c r="F10" s="65">
        <v>123</v>
      </c>
      <c r="G10" s="59"/>
      <c r="H10" s="105" t="s">
        <v>123</v>
      </c>
    </row>
    <row r="11" spans="1:8" ht="75" x14ac:dyDescent="0.2">
      <c r="A11" s="18" t="s">
        <v>124</v>
      </c>
      <c r="B11" s="60" t="s">
        <v>125</v>
      </c>
      <c r="C11" s="106" t="s">
        <v>126</v>
      </c>
      <c r="D11" s="64">
        <v>7061.9</v>
      </c>
      <c r="E11" s="65">
        <v>51</v>
      </c>
      <c r="F11" s="65">
        <v>51</v>
      </c>
      <c r="G11" s="59"/>
      <c r="H11" s="105" t="s">
        <v>127</v>
      </c>
    </row>
    <row r="12" spans="1:8" ht="75" x14ac:dyDescent="0.2">
      <c r="A12" s="18" t="s">
        <v>128</v>
      </c>
      <c r="B12" s="60" t="s">
        <v>129</v>
      </c>
      <c r="C12" s="106" t="s">
        <v>130</v>
      </c>
      <c r="D12" s="64">
        <v>2453.6</v>
      </c>
      <c r="E12" s="65">
        <v>24</v>
      </c>
      <c r="F12" s="65">
        <v>24</v>
      </c>
      <c r="G12" s="59"/>
      <c r="H12" s="105" t="s">
        <v>131</v>
      </c>
    </row>
    <row r="13" spans="1:8" ht="60" x14ac:dyDescent="0.2">
      <c r="A13" s="18" t="s">
        <v>132</v>
      </c>
      <c r="B13" s="60" t="s">
        <v>133</v>
      </c>
      <c r="C13" s="106" t="s">
        <v>134</v>
      </c>
      <c r="D13" s="64">
        <v>151181</v>
      </c>
      <c r="E13" s="65">
        <v>353</v>
      </c>
      <c r="F13" s="65">
        <v>353</v>
      </c>
      <c r="G13" s="59"/>
      <c r="H13" s="105" t="s">
        <v>135</v>
      </c>
    </row>
    <row r="14" spans="1:8" ht="63" x14ac:dyDescent="0.2">
      <c r="A14" s="18" t="s">
        <v>136</v>
      </c>
      <c r="B14" s="60" t="s">
        <v>137</v>
      </c>
      <c r="C14" s="106" t="s">
        <v>138</v>
      </c>
      <c r="D14" s="66">
        <v>3892.5</v>
      </c>
      <c r="E14" s="65">
        <v>49</v>
      </c>
      <c r="F14" s="65">
        <v>49</v>
      </c>
      <c r="G14" s="65"/>
      <c r="H14" s="105" t="s">
        <v>139</v>
      </c>
    </row>
    <row r="15" spans="1:8" ht="78.75" x14ac:dyDescent="0.2">
      <c r="A15" s="18" t="s">
        <v>140</v>
      </c>
      <c r="B15" s="60" t="s">
        <v>141</v>
      </c>
      <c r="C15" s="106" t="s">
        <v>142</v>
      </c>
      <c r="D15" s="66">
        <v>12869.6</v>
      </c>
      <c r="E15" s="65">
        <v>96</v>
      </c>
      <c r="F15" s="65">
        <v>96</v>
      </c>
      <c r="G15" s="65"/>
      <c r="H15" s="105" t="s">
        <v>143</v>
      </c>
    </row>
    <row r="16" spans="1:8" ht="60" x14ac:dyDescent="0.2">
      <c r="A16" s="18" t="s">
        <v>144</v>
      </c>
      <c r="B16" s="107" t="s">
        <v>145</v>
      </c>
      <c r="C16" s="105" t="s">
        <v>146</v>
      </c>
      <c r="D16" s="66">
        <v>561.70000000000005</v>
      </c>
      <c r="E16" s="65">
        <v>8</v>
      </c>
      <c r="F16" s="65">
        <v>8</v>
      </c>
      <c r="G16" s="65"/>
      <c r="H16" s="105" t="s">
        <v>147</v>
      </c>
    </row>
    <row r="17" spans="1:8" ht="15.75" x14ac:dyDescent="0.2">
      <c r="A17" s="133" t="s">
        <v>24</v>
      </c>
      <c r="B17" s="134"/>
      <c r="C17" s="134"/>
      <c r="D17" s="134"/>
      <c r="E17" s="134"/>
      <c r="F17" s="134"/>
      <c r="G17" s="134"/>
      <c r="H17" s="135"/>
    </row>
    <row r="18" spans="1:8" ht="63" x14ac:dyDescent="0.2">
      <c r="A18" s="18" t="s">
        <v>116</v>
      </c>
      <c r="B18" s="60" t="s">
        <v>148</v>
      </c>
      <c r="C18" s="106" t="s">
        <v>149</v>
      </c>
      <c r="D18" s="66">
        <v>10107</v>
      </c>
      <c r="E18" s="65">
        <v>19</v>
      </c>
      <c r="F18" s="65">
        <v>19</v>
      </c>
      <c r="G18" s="52"/>
      <c r="H18" s="105" t="s">
        <v>150</v>
      </c>
    </row>
    <row r="19" spans="1:8" ht="81" customHeight="1" x14ac:dyDescent="0.2">
      <c r="A19" s="18" t="s">
        <v>120</v>
      </c>
      <c r="B19" s="60" t="s">
        <v>151</v>
      </c>
      <c r="C19" s="106" t="s">
        <v>152</v>
      </c>
      <c r="D19" s="66">
        <v>957.4</v>
      </c>
      <c r="E19" s="65">
        <v>11</v>
      </c>
      <c r="F19" s="65">
        <v>11</v>
      </c>
      <c r="G19" s="52"/>
      <c r="H19" s="105" t="s">
        <v>153</v>
      </c>
    </row>
    <row r="20" spans="1:8" ht="63" customHeight="1" x14ac:dyDescent="0.2">
      <c r="A20" s="18" t="s">
        <v>124</v>
      </c>
      <c r="B20" s="60" t="s">
        <v>154</v>
      </c>
      <c r="C20" s="106" t="s">
        <v>155</v>
      </c>
      <c r="D20" s="66">
        <v>10502.63</v>
      </c>
      <c r="E20" s="65">
        <v>72</v>
      </c>
      <c r="F20" s="65">
        <v>72</v>
      </c>
      <c r="G20" s="52"/>
      <c r="H20" s="105" t="s">
        <v>156</v>
      </c>
    </row>
    <row r="21" spans="1:8" ht="93.75" customHeight="1" x14ac:dyDescent="0.2">
      <c r="A21" s="18" t="s">
        <v>128</v>
      </c>
      <c r="B21" s="107" t="s">
        <v>158</v>
      </c>
      <c r="C21" s="105" t="s">
        <v>159</v>
      </c>
      <c r="D21" s="66">
        <v>163.541</v>
      </c>
      <c r="E21" s="65">
        <v>430</v>
      </c>
      <c r="F21" s="65"/>
      <c r="G21" s="65"/>
      <c r="H21" s="105" t="s">
        <v>160</v>
      </c>
    </row>
    <row r="22" spans="1:8" ht="45" x14ac:dyDescent="0.2">
      <c r="A22" s="18" t="s">
        <v>132</v>
      </c>
      <c r="B22" s="107" t="s">
        <v>161</v>
      </c>
      <c r="C22" s="105" t="s">
        <v>162</v>
      </c>
      <c r="D22" s="67">
        <v>221000</v>
      </c>
      <c r="E22" s="65">
        <v>551</v>
      </c>
      <c r="F22" s="65"/>
      <c r="G22" s="65"/>
      <c r="H22" s="105" t="s">
        <v>163</v>
      </c>
    </row>
    <row r="23" spans="1:8" ht="75" x14ac:dyDescent="0.2">
      <c r="A23" s="18" t="s">
        <v>136</v>
      </c>
      <c r="B23" s="107" t="s">
        <v>164</v>
      </c>
      <c r="C23" s="105" t="s">
        <v>165</v>
      </c>
      <c r="D23" s="64">
        <v>29349.7</v>
      </c>
      <c r="E23" s="65">
        <v>164</v>
      </c>
      <c r="F23" s="65"/>
      <c r="G23" s="65"/>
      <c r="H23" s="105" t="s">
        <v>166</v>
      </c>
    </row>
    <row r="24" spans="1:8" ht="45" x14ac:dyDescent="0.2">
      <c r="A24" s="18" t="s">
        <v>140</v>
      </c>
      <c r="B24" s="107" t="s">
        <v>167</v>
      </c>
      <c r="C24" s="105" t="s">
        <v>168</v>
      </c>
      <c r="D24" s="64">
        <v>56200</v>
      </c>
      <c r="E24" s="65"/>
      <c r="F24" s="65"/>
      <c r="G24" s="65"/>
      <c r="H24" s="105" t="s">
        <v>169</v>
      </c>
    </row>
    <row r="27" spans="1:8" ht="13.5" customHeight="1" x14ac:dyDescent="0.2">
      <c r="A27" s="136" t="s">
        <v>337</v>
      </c>
      <c r="B27" s="137"/>
      <c r="C27" s="137"/>
      <c r="D27" s="137"/>
      <c r="E27" s="137"/>
      <c r="F27" s="137"/>
      <c r="G27" s="137"/>
      <c r="H27" s="137"/>
    </row>
    <row r="28" spans="1:8" ht="13.5" customHeight="1" x14ac:dyDescent="0.2">
      <c r="A28" s="137"/>
      <c r="B28" s="137"/>
      <c r="C28" s="137"/>
      <c r="D28" s="137"/>
      <c r="E28" s="137"/>
      <c r="F28" s="137"/>
      <c r="G28" s="137"/>
      <c r="H28" s="137"/>
    </row>
    <row r="29" spans="1:8" ht="13.5" customHeight="1" x14ac:dyDescent="0.2">
      <c r="A29" s="137"/>
      <c r="B29" s="137"/>
      <c r="C29" s="137"/>
      <c r="D29" s="137"/>
      <c r="E29" s="137"/>
      <c r="F29" s="137"/>
      <c r="G29" s="137"/>
      <c r="H29" s="137"/>
    </row>
    <row r="30" spans="1:8" ht="13.5" customHeight="1" x14ac:dyDescent="0.2">
      <c r="A30" s="137"/>
      <c r="B30" s="137"/>
      <c r="C30" s="137"/>
      <c r="D30" s="137"/>
      <c r="E30" s="137"/>
      <c r="F30" s="137"/>
      <c r="G30" s="137"/>
      <c r="H30" s="137"/>
    </row>
    <row r="31" spans="1:8" ht="13.5" customHeight="1" x14ac:dyDescent="0.2">
      <c r="A31" s="137"/>
      <c r="B31" s="137"/>
      <c r="C31" s="137"/>
      <c r="D31" s="137"/>
      <c r="E31" s="137"/>
      <c r="F31" s="137"/>
      <c r="G31" s="137"/>
      <c r="H31" s="137"/>
    </row>
    <row r="32" spans="1:8" ht="13.5" customHeight="1" x14ac:dyDescent="0.2">
      <c r="A32" s="137"/>
      <c r="B32" s="137"/>
      <c r="C32" s="137"/>
      <c r="D32" s="137"/>
      <c r="E32" s="137"/>
      <c r="F32" s="137"/>
      <c r="G32" s="137"/>
      <c r="H32" s="137"/>
    </row>
    <row r="33" spans="1:8" ht="13.5" customHeight="1" x14ac:dyDescent="0.2">
      <c r="A33" s="137"/>
      <c r="B33" s="137"/>
      <c r="C33" s="137"/>
      <c r="D33" s="137"/>
      <c r="E33" s="137"/>
      <c r="F33" s="137"/>
      <c r="G33" s="137"/>
      <c r="H33" s="137"/>
    </row>
    <row r="34" spans="1:8" ht="13.5" customHeight="1" x14ac:dyDescent="0.2">
      <c r="A34" s="137"/>
      <c r="B34" s="137"/>
      <c r="C34" s="137"/>
      <c r="D34" s="137"/>
      <c r="E34" s="137"/>
      <c r="F34" s="137"/>
      <c r="G34" s="137"/>
      <c r="H34" s="137"/>
    </row>
  </sheetData>
  <mergeCells count="12">
    <mergeCell ref="A8:H8"/>
    <mergeCell ref="A17:H17"/>
    <mergeCell ref="A27:H34"/>
    <mergeCell ref="A1:H1"/>
    <mergeCell ref="A2:H3"/>
    <mergeCell ref="A6:A7"/>
    <mergeCell ref="B6:B7"/>
    <mergeCell ref="C6:C7"/>
    <mergeCell ref="D6:D7"/>
    <mergeCell ref="E6:G6"/>
    <mergeCell ref="H6:H7"/>
    <mergeCell ref="A4:H4"/>
  </mergeCells>
  <phoneticPr fontId="18" type="noConversion"/>
  <printOptions horizontalCentered="1" verticalCentered="1"/>
  <pageMargins left="0.25" right="0.26" top="0.47" bottom="0.51" header="0.3" footer="0.3"/>
  <pageSetup paperSize="9" scale="9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
  <sheetViews>
    <sheetView topLeftCell="A8" zoomScale="80" zoomScaleNormal="80" workbookViewId="0">
      <selection activeCell="H9" sqref="H9"/>
    </sheetView>
  </sheetViews>
  <sheetFormatPr defaultRowHeight="14.25" x14ac:dyDescent="0.2"/>
  <cols>
    <col min="1" max="1" width="5.75" style="70" customWidth="1"/>
    <col min="2" max="2" width="24.25" style="70" customWidth="1"/>
    <col min="3" max="3" width="19.375" style="70" customWidth="1"/>
    <col min="4" max="4" width="16.75" style="70" customWidth="1"/>
    <col min="5" max="5" width="14.75" style="70" customWidth="1"/>
    <col min="6" max="6" width="12.375" style="70" customWidth="1"/>
    <col min="7" max="7" width="13.875" style="70" customWidth="1"/>
    <col min="8" max="8" width="22.25" style="70" customWidth="1"/>
    <col min="9" max="9" width="34.25" style="70" customWidth="1"/>
    <col min="10" max="10" width="15.25" style="70" customWidth="1"/>
    <col min="11" max="256" width="9" style="70"/>
    <col min="257" max="257" width="5.75" style="70" customWidth="1"/>
    <col min="258" max="258" width="24.25" style="70" customWidth="1"/>
    <col min="259" max="259" width="18" style="70" customWidth="1"/>
    <col min="260" max="260" width="16.75" style="70" customWidth="1"/>
    <col min="261" max="261" width="14.75" style="70" customWidth="1"/>
    <col min="262" max="262" width="15" style="70" customWidth="1"/>
    <col min="263" max="263" width="14.375" style="70" customWidth="1"/>
    <col min="264" max="264" width="17.25" style="70" customWidth="1"/>
    <col min="265" max="265" width="16.375" style="70" customWidth="1"/>
    <col min="266" max="266" width="21.25" style="70" customWidth="1"/>
    <col min="267" max="512" width="9" style="70"/>
    <col min="513" max="513" width="5.75" style="70" customWidth="1"/>
    <col min="514" max="514" width="24.25" style="70" customWidth="1"/>
    <col min="515" max="515" width="18" style="70" customWidth="1"/>
    <col min="516" max="516" width="16.75" style="70" customWidth="1"/>
    <col min="517" max="517" width="14.75" style="70" customWidth="1"/>
    <col min="518" max="518" width="15" style="70" customWidth="1"/>
    <col min="519" max="519" width="14.375" style="70" customWidth="1"/>
    <col min="520" max="520" width="17.25" style="70" customWidth="1"/>
    <col min="521" max="521" width="16.375" style="70" customWidth="1"/>
    <col min="522" max="522" width="21.25" style="70" customWidth="1"/>
    <col min="523" max="768" width="9" style="70"/>
    <col min="769" max="769" width="5.75" style="70" customWidth="1"/>
    <col min="770" max="770" width="24.25" style="70" customWidth="1"/>
    <col min="771" max="771" width="18" style="70" customWidth="1"/>
    <col min="772" max="772" width="16.75" style="70" customWidth="1"/>
    <col min="773" max="773" width="14.75" style="70" customWidth="1"/>
    <col min="774" max="774" width="15" style="70" customWidth="1"/>
    <col min="775" max="775" width="14.375" style="70" customWidth="1"/>
    <col min="776" max="776" width="17.25" style="70" customWidth="1"/>
    <col min="777" max="777" width="16.375" style="70" customWidth="1"/>
    <col min="778" max="778" width="21.25" style="70" customWidth="1"/>
    <col min="779" max="1024" width="9" style="70"/>
    <col min="1025" max="1025" width="5.75" style="70" customWidth="1"/>
    <col min="1026" max="1026" width="24.25" style="70" customWidth="1"/>
    <col min="1027" max="1027" width="18" style="70" customWidth="1"/>
    <col min="1028" max="1028" width="16.75" style="70" customWidth="1"/>
    <col min="1029" max="1029" width="14.75" style="70" customWidth="1"/>
    <col min="1030" max="1030" width="15" style="70" customWidth="1"/>
    <col min="1031" max="1031" width="14.375" style="70" customWidth="1"/>
    <col min="1032" max="1032" width="17.25" style="70" customWidth="1"/>
    <col min="1033" max="1033" width="16.375" style="70" customWidth="1"/>
    <col min="1034" max="1034" width="21.25" style="70" customWidth="1"/>
    <col min="1035" max="1280" width="9" style="70"/>
    <col min="1281" max="1281" width="5.75" style="70" customWidth="1"/>
    <col min="1282" max="1282" width="24.25" style="70" customWidth="1"/>
    <col min="1283" max="1283" width="18" style="70" customWidth="1"/>
    <col min="1284" max="1284" width="16.75" style="70" customWidth="1"/>
    <col min="1285" max="1285" width="14.75" style="70" customWidth="1"/>
    <col min="1286" max="1286" width="15" style="70" customWidth="1"/>
    <col min="1287" max="1287" width="14.375" style="70" customWidth="1"/>
    <col min="1288" max="1288" width="17.25" style="70" customWidth="1"/>
    <col min="1289" max="1289" width="16.375" style="70" customWidth="1"/>
    <col min="1290" max="1290" width="21.25" style="70" customWidth="1"/>
    <col min="1291" max="1536" width="9" style="70"/>
    <col min="1537" max="1537" width="5.75" style="70" customWidth="1"/>
    <col min="1538" max="1538" width="24.25" style="70" customWidth="1"/>
    <col min="1539" max="1539" width="18" style="70" customWidth="1"/>
    <col min="1540" max="1540" width="16.75" style="70" customWidth="1"/>
    <col min="1541" max="1541" width="14.75" style="70" customWidth="1"/>
    <col min="1542" max="1542" width="15" style="70" customWidth="1"/>
    <col min="1543" max="1543" width="14.375" style="70" customWidth="1"/>
    <col min="1544" max="1544" width="17.25" style="70" customWidth="1"/>
    <col min="1545" max="1545" width="16.375" style="70" customWidth="1"/>
    <col min="1546" max="1546" width="21.25" style="70" customWidth="1"/>
    <col min="1547" max="1792" width="9" style="70"/>
    <col min="1793" max="1793" width="5.75" style="70" customWidth="1"/>
    <col min="1794" max="1794" width="24.25" style="70" customWidth="1"/>
    <col min="1795" max="1795" width="18" style="70" customWidth="1"/>
    <col min="1796" max="1796" width="16.75" style="70" customWidth="1"/>
    <col min="1797" max="1797" width="14.75" style="70" customWidth="1"/>
    <col min="1798" max="1798" width="15" style="70" customWidth="1"/>
    <col min="1799" max="1799" width="14.375" style="70" customWidth="1"/>
    <col min="1800" max="1800" width="17.25" style="70" customWidth="1"/>
    <col min="1801" max="1801" width="16.375" style="70" customWidth="1"/>
    <col min="1802" max="1802" width="21.25" style="70" customWidth="1"/>
    <col min="1803" max="2048" width="9" style="70"/>
    <col min="2049" max="2049" width="5.75" style="70" customWidth="1"/>
    <col min="2050" max="2050" width="24.25" style="70" customWidth="1"/>
    <col min="2051" max="2051" width="18" style="70" customWidth="1"/>
    <col min="2052" max="2052" width="16.75" style="70" customWidth="1"/>
    <col min="2053" max="2053" width="14.75" style="70" customWidth="1"/>
    <col min="2054" max="2054" width="15" style="70" customWidth="1"/>
    <col min="2055" max="2055" width="14.375" style="70" customWidth="1"/>
    <col min="2056" max="2056" width="17.25" style="70" customWidth="1"/>
    <col min="2057" max="2057" width="16.375" style="70" customWidth="1"/>
    <col min="2058" max="2058" width="21.25" style="70" customWidth="1"/>
    <col min="2059" max="2304" width="9" style="70"/>
    <col min="2305" max="2305" width="5.75" style="70" customWidth="1"/>
    <col min="2306" max="2306" width="24.25" style="70" customWidth="1"/>
    <col min="2307" max="2307" width="18" style="70" customWidth="1"/>
    <col min="2308" max="2308" width="16.75" style="70" customWidth="1"/>
    <col min="2309" max="2309" width="14.75" style="70" customWidth="1"/>
    <col min="2310" max="2310" width="15" style="70" customWidth="1"/>
    <col min="2311" max="2311" width="14.375" style="70" customWidth="1"/>
    <col min="2312" max="2312" width="17.25" style="70" customWidth="1"/>
    <col min="2313" max="2313" width="16.375" style="70" customWidth="1"/>
    <col min="2314" max="2314" width="21.25" style="70" customWidth="1"/>
    <col min="2315" max="2560" width="9" style="70"/>
    <col min="2561" max="2561" width="5.75" style="70" customWidth="1"/>
    <col min="2562" max="2562" width="24.25" style="70" customWidth="1"/>
    <col min="2563" max="2563" width="18" style="70" customWidth="1"/>
    <col min="2564" max="2564" width="16.75" style="70" customWidth="1"/>
    <col min="2565" max="2565" width="14.75" style="70" customWidth="1"/>
    <col min="2566" max="2566" width="15" style="70" customWidth="1"/>
    <col min="2567" max="2567" width="14.375" style="70" customWidth="1"/>
    <col min="2568" max="2568" width="17.25" style="70" customWidth="1"/>
    <col min="2569" max="2569" width="16.375" style="70" customWidth="1"/>
    <col min="2570" max="2570" width="21.25" style="70" customWidth="1"/>
    <col min="2571" max="2816" width="9" style="70"/>
    <col min="2817" max="2817" width="5.75" style="70" customWidth="1"/>
    <col min="2818" max="2818" width="24.25" style="70" customWidth="1"/>
    <col min="2819" max="2819" width="18" style="70" customWidth="1"/>
    <col min="2820" max="2820" width="16.75" style="70" customWidth="1"/>
    <col min="2821" max="2821" width="14.75" style="70" customWidth="1"/>
    <col min="2822" max="2822" width="15" style="70" customWidth="1"/>
    <col min="2823" max="2823" width="14.375" style="70" customWidth="1"/>
    <col min="2824" max="2824" width="17.25" style="70" customWidth="1"/>
    <col min="2825" max="2825" width="16.375" style="70" customWidth="1"/>
    <col min="2826" max="2826" width="21.25" style="70" customWidth="1"/>
    <col min="2827" max="3072" width="9" style="70"/>
    <col min="3073" max="3073" width="5.75" style="70" customWidth="1"/>
    <col min="3074" max="3074" width="24.25" style="70" customWidth="1"/>
    <col min="3075" max="3075" width="18" style="70" customWidth="1"/>
    <col min="3076" max="3076" width="16.75" style="70" customWidth="1"/>
    <col min="3077" max="3077" width="14.75" style="70" customWidth="1"/>
    <col min="3078" max="3078" width="15" style="70" customWidth="1"/>
    <col min="3079" max="3079" width="14.375" style="70" customWidth="1"/>
    <col min="3080" max="3080" width="17.25" style="70" customWidth="1"/>
    <col min="3081" max="3081" width="16.375" style="70" customWidth="1"/>
    <col min="3082" max="3082" width="21.25" style="70" customWidth="1"/>
    <col min="3083" max="3328" width="9" style="70"/>
    <col min="3329" max="3329" width="5.75" style="70" customWidth="1"/>
    <col min="3330" max="3330" width="24.25" style="70" customWidth="1"/>
    <col min="3331" max="3331" width="18" style="70" customWidth="1"/>
    <col min="3332" max="3332" width="16.75" style="70" customWidth="1"/>
    <col min="3333" max="3333" width="14.75" style="70" customWidth="1"/>
    <col min="3334" max="3334" width="15" style="70" customWidth="1"/>
    <col min="3335" max="3335" width="14.375" style="70" customWidth="1"/>
    <col min="3336" max="3336" width="17.25" style="70" customWidth="1"/>
    <col min="3337" max="3337" width="16.375" style="70" customWidth="1"/>
    <col min="3338" max="3338" width="21.25" style="70" customWidth="1"/>
    <col min="3339" max="3584" width="9" style="70"/>
    <col min="3585" max="3585" width="5.75" style="70" customWidth="1"/>
    <col min="3586" max="3586" width="24.25" style="70" customWidth="1"/>
    <col min="3587" max="3587" width="18" style="70" customWidth="1"/>
    <col min="3588" max="3588" width="16.75" style="70" customWidth="1"/>
    <col min="3589" max="3589" width="14.75" style="70" customWidth="1"/>
    <col min="3590" max="3590" width="15" style="70" customWidth="1"/>
    <col min="3591" max="3591" width="14.375" style="70" customWidth="1"/>
    <col min="3592" max="3592" width="17.25" style="70" customWidth="1"/>
    <col min="3593" max="3593" width="16.375" style="70" customWidth="1"/>
    <col min="3594" max="3594" width="21.25" style="70" customWidth="1"/>
    <col min="3595" max="3840" width="9" style="70"/>
    <col min="3841" max="3841" width="5.75" style="70" customWidth="1"/>
    <col min="3842" max="3842" width="24.25" style="70" customWidth="1"/>
    <col min="3843" max="3843" width="18" style="70" customWidth="1"/>
    <col min="3844" max="3844" width="16.75" style="70" customWidth="1"/>
    <col min="3845" max="3845" width="14.75" style="70" customWidth="1"/>
    <col min="3846" max="3846" width="15" style="70" customWidth="1"/>
    <col min="3847" max="3847" width="14.375" style="70" customWidth="1"/>
    <col min="3848" max="3848" width="17.25" style="70" customWidth="1"/>
    <col min="3849" max="3849" width="16.375" style="70" customWidth="1"/>
    <col min="3850" max="3850" width="21.25" style="70" customWidth="1"/>
    <col min="3851" max="4096" width="9" style="70"/>
    <col min="4097" max="4097" width="5.75" style="70" customWidth="1"/>
    <col min="4098" max="4098" width="24.25" style="70" customWidth="1"/>
    <col min="4099" max="4099" width="18" style="70" customWidth="1"/>
    <col min="4100" max="4100" width="16.75" style="70" customWidth="1"/>
    <col min="4101" max="4101" width="14.75" style="70" customWidth="1"/>
    <col min="4102" max="4102" width="15" style="70" customWidth="1"/>
    <col min="4103" max="4103" width="14.375" style="70" customWidth="1"/>
    <col min="4104" max="4104" width="17.25" style="70" customWidth="1"/>
    <col min="4105" max="4105" width="16.375" style="70" customWidth="1"/>
    <col min="4106" max="4106" width="21.25" style="70" customWidth="1"/>
    <col min="4107" max="4352" width="9" style="70"/>
    <col min="4353" max="4353" width="5.75" style="70" customWidth="1"/>
    <col min="4354" max="4354" width="24.25" style="70" customWidth="1"/>
    <col min="4355" max="4355" width="18" style="70" customWidth="1"/>
    <col min="4356" max="4356" width="16.75" style="70" customWidth="1"/>
    <col min="4357" max="4357" width="14.75" style="70" customWidth="1"/>
    <col min="4358" max="4358" width="15" style="70" customWidth="1"/>
    <col min="4359" max="4359" width="14.375" style="70" customWidth="1"/>
    <col min="4360" max="4360" width="17.25" style="70" customWidth="1"/>
    <col min="4361" max="4361" width="16.375" style="70" customWidth="1"/>
    <col min="4362" max="4362" width="21.25" style="70" customWidth="1"/>
    <col min="4363" max="4608" width="9" style="70"/>
    <col min="4609" max="4609" width="5.75" style="70" customWidth="1"/>
    <col min="4610" max="4610" width="24.25" style="70" customWidth="1"/>
    <col min="4611" max="4611" width="18" style="70" customWidth="1"/>
    <col min="4612" max="4612" width="16.75" style="70" customWidth="1"/>
    <col min="4613" max="4613" width="14.75" style="70" customWidth="1"/>
    <col min="4614" max="4614" width="15" style="70" customWidth="1"/>
    <col min="4615" max="4615" width="14.375" style="70" customWidth="1"/>
    <col min="4616" max="4616" width="17.25" style="70" customWidth="1"/>
    <col min="4617" max="4617" width="16.375" style="70" customWidth="1"/>
    <col min="4618" max="4618" width="21.25" style="70" customWidth="1"/>
    <col min="4619" max="4864" width="9" style="70"/>
    <col min="4865" max="4865" width="5.75" style="70" customWidth="1"/>
    <col min="4866" max="4866" width="24.25" style="70" customWidth="1"/>
    <col min="4867" max="4867" width="18" style="70" customWidth="1"/>
    <col min="4868" max="4868" width="16.75" style="70" customWidth="1"/>
    <col min="4869" max="4869" width="14.75" style="70" customWidth="1"/>
    <col min="4870" max="4870" width="15" style="70" customWidth="1"/>
    <col min="4871" max="4871" width="14.375" style="70" customWidth="1"/>
    <col min="4872" max="4872" width="17.25" style="70" customWidth="1"/>
    <col min="4873" max="4873" width="16.375" style="70" customWidth="1"/>
    <col min="4874" max="4874" width="21.25" style="70" customWidth="1"/>
    <col min="4875" max="5120" width="9" style="70"/>
    <col min="5121" max="5121" width="5.75" style="70" customWidth="1"/>
    <col min="5122" max="5122" width="24.25" style="70" customWidth="1"/>
    <col min="5123" max="5123" width="18" style="70" customWidth="1"/>
    <col min="5124" max="5124" width="16.75" style="70" customWidth="1"/>
    <col min="5125" max="5125" width="14.75" style="70" customWidth="1"/>
    <col min="5126" max="5126" width="15" style="70" customWidth="1"/>
    <col min="5127" max="5127" width="14.375" style="70" customWidth="1"/>
    <col min="5128" max="5128" width="17.25" style="70" customWidth="1"/>
    <col min="5129" max="5129" width="16.375" style="70" customWidth="1"/>
    <col min="5130" max="5130" width="21.25" style="70" customWidth="1"/>
    <col min="5131" max="5376" width="9" style="70"/>
    <col min="5377" max="5377" width="5.75" style="70" customWidth="1"/>
    <col min="5378" max="5378" width="24.25" style="70" customWidth="1"/>
    <col min="5379" max="5379" width="18" style="70" customWidth="1"/>
    <col min="5380" max="5380" width="16.75" style="70" customWidth="1"/>
    <col min="5381" max="5381" width="14.75" style="70" customWidth="1"/>
    <col min="5382" max="5382" width="15" style="70" customWidth="1"/>
    <col min="5383" max="5383" width="14.375" style="70" customWidth="1"/>
    <col min="5384" max="5384" width="17.25" style="70" customWidth="1"/>
    <col min="5385" max="5385" width="16.375" style="70" customWidth="1"/>
    <col min="5386" max="5386" width="21.25" style="70" customWidth="1"/>
    <col min="5387" max="5632" width="9" style="70"/>
    <col min="5633" max="5633" width="5.75" style="70" customWidth="1"/>
    <col min="5634" max="5634" width="24.25" style="70" customWidth="1"/>
    <col min="5635" max="5635" width="18" style="70" customWidth="1"/>
    <col min="5636" max="5636" width="16.75" style="70" customWidth="1"/>
    <col min="5637" max="5637" width="14.75" style="70" customWidth="1"/>
    <col min="5638" max="5638" width="15" style="70" customWidth="1"/>
    <col min="5639" max="5639" width="14.375" style="70" customWidth="1"/>
    <col min="5640" max="5640" width="17.25" style="70" customWidth="1"/>
    <col min="5641" max="5641" width="16.375" style="70" customWidth="1"/>
    <col min="5642" max="5642" width="21.25" style="70" customWidth="1"/>
    <col min="5643" max="5888" width="9" style="70"/>
    <col min="5889" max="5889" width="5.75" style="70" customWidth="1"/>
    <col min="5890" max="5890" width="24.25" style="70" customWidth="1"/>
    <col min="5891" max="5891" width="18" style="70" customWidth="1"/>
    <col min="5892" max="5892" width="16.75" style="70" customWidth="1"/>
    <col min="5893" max="5893" width="14.75" style="70" customWidth="1"/>
    <col min="5894" max="5894" width="15" style="70" customWidth="1"/>
    <col min="5895" max="5895" width="14.375" style="70" customWidth="1"/>
    <col min="5896" max="5896" width="17.25" style="70" customWidth="1"/>
    <col min="5897" max="5897" width="16.375" style="70" customWidth="1"/>
    <col min="5898" max="5898" width="21.25" style="70" customWidth="1"/>
    <col min="5899" max="6144" width="9" style="70"/>
    <col min="6145" max="6145" width="5.75" style="70" customWidth="1"/>
    <col min="6146" max="6146" width="24.25" style="70" customWidth="1"/>
    <col min="6147" max="6147" width="18" style="70" customWidth="1"/>
    <col min="6148" max="6148" width="16.75" style="70" customWidth="1"/>
    <col min="6149" max="6149" width="14.75" style="70" customWidth="1"/>
    <col min="6150" max="6150" width="15" style="70" customWidth="1"/>
    <col min="6151" max="6151" width="14.375" style="70" customWidth="1"/>
    <col min="6152" max="6152" width="17.25" style="70" customWidth="1"/>
    <col min="6153" max="6153" width="16.375" style="70" customWidth="1"/>
    <col min="6154" max="6154" width="21.25" style="70" customWidth="1"/>
    <col min="6155" max="6400" width="9" style="70"/>
    <col min="6401" max="6401" width="5.75" style="70" customWidth="1"/>
    <col min="6402" max="6402" width="24.25" style="70" customWidth="1"/>
    <col min="6403" max="6403" width="18" style="70" customWidth="1"/>
    <col min="6404" max="6404" width="16.75" style="70" customWidth="1"/>
    <col min="6405" max="6405" width="14.75" style="70" customWidth="1"/>
    <col min="6406" max="6406" width="15" style="70" customWidth="1"/>
    <col min="6407" max="6407" width="14.375" style="70" customWidth="1"/>
    <col min="6408" max="6408" width="17.25" style="70" customWidth="1"/>
    <col min="6409" max="6409" width="16.375" style="70" customWidth="1"/>
    <col min="6410" max="6410" width="21.25" style="70" customWidth="1"/>
    <col min="6411" max="6656" width="9" style="70"/>
    <col min="6657" max="6657" width="5.75" style="70" customWidth="1"/>
    <col min="6658" max="6658" width="24.25" style="70" customWidth="1"/>
    <col min="6659" max="6659" width="18" style="70" customWidth="1"/>
    <col min="6660" max="6660" width="16.75" style="70" customWidth="1"/>
    <col min="6661" max="6661" width="14.75" style="70" customWidth="1"/>
    <col min="6662" max="6662" width="15" style="70" customWidth="1"/>
    <col min="6663" max="6663" width="14.375" style="70" customWidth="1"/>
    <col min="6664" max="6664" width="17.25" style="70" customWidth="1"/>
    <col min="6665" max="6665" width="16.375" style="70" customWidth="1"/>
    <col min="6666" max="6666" width="21.25" style="70" customWidth="1"/>
    <col min="6667" max="6912" width="9" style="70"/>
    <col min="6913" max="6913" width="5.75" style="70" customWidth="1"/>
    <col min="6914" max="6914" width="24.25" style="70" customWidth="1"/>
    <col min="6915" max="6915" width="18" style="70" customWidth="1"/>
    <col min="6916" max="6916" width="16.75" style="70" customWidth="1"/>
    <col min="6917" max="6917" width="14.75" style="70" customWidth="1"/>
    <col min="6918" max="6918" width="15" style="70" customWidth="1"/>
    <col min="6919" max="6919" width="14.375" style="70" customWidth="1"/>
    <col min="6920" max="6920" width="17.25" style="70" customWidth="1"/>
    <col min="6921" max="6921" width="16.375" style="70" customWidth="1"/>
    <col min="6922" max="6922" width="21.25" style="70" customWidth="1"/>
    <col min="6923" max="7168" width="9" style="70"/>
    <col min="7169" max="7169" width="5.75" style="70" customWidth="1"/>
    <col min="7170" max="7170" width="24.25" style="70" customWidth="1"/>
    <col min="7171" max="7171" width="18" style="70" customWidth="1"/>
    <col min="7172" max="7172" width="16.75" style="70" customWidth="1"/>
    <col min="7173" max="7173" width="14.75" style="70" customWidth="1"/>
    <col min="7174" max="7174" width="15" style="70" customWidth="1"/>
    <col min="7175" max="7175" width="14.375" style="70" customWidth="1"/>
    <col min="7176" max="7176" width="17.25" style="70" customWidth="1"/>
    <col min="7177" max="7177" width="16.375" style="70" customWidth="1"/>
    <col min="7178" max="7178" width="21.25" style="70" customWidth="1"/>
    <col min="7179" max="7424" width="9" style="70"/>
    <col min="7425" max="7425" width="5.75" style="70" customWidth="1"/>
    <col min="7426" max="7426" width="24.25" style="70" customWidth="1"/>
    <col min="7427" max="7427" width="18" style="70" customWidth="1"/>
    <col min="7428" max="7428" width="16.75" style="70" customWidth="1"/>
    <col min="7429" max="7429" width="14.75" style="70" customWidth="1"/>
    <col min="7430" max="7430" width="15" style="70" customWidth="1"/>
    <col min="7431" max="7431" width="14.375" style="70" customWidth="1"/>
    <col min="7432" max="7432" width="17.25" style="70" customWidth="1"/>
    <col min="7433" max="7433" width="16.375" style="70" customWidth="1"/>
    <col min="7434" max="7434" width="21.25" style="70" customWidth="1"/>
    <col min="7435" max="7680" width="9" style="70"/>
    <col min="7681" max="7681" width="5.75" style="70" customWidth="1"/>
    <col min="7682" max="7682" width="24.25" style="70" customWidth="1"/>
    <col min="7683" max="7683" width="18" style="70" customWidth="1"/>
    <col min="7684" max="7684" width="16.75" style="70" customWidth="1"/>
    <col min="7685" max="7685" width="14.75" style="70" customWidth="1"/>
    <col min="7686" max="7686" width="15" style="70" customWidth="1"/>
    <col min="7687" max="7687" width="14.375" style="70" customWidth="1"/>
    <col min="7688" max="7688" width="17.25" style="70" customWidth="1"/>
    <col min="7689" max="7689" width="16.375" style="70" customWidth="1"/>
    <col min="7690" max="7690" width="21.25" style="70" customWidth="1"/>
    <col min="7691" max="7936" width="9" style="70"/>
    <col min="7937" max="7937" width="5.75" style="70" customWidth="1"/>
    <col min="7938" max="7938" width="24.25" style="70" customWidth="1"/>
    <col min="7939" max="7939" width="18" style="70" customWidth="1"/>
    <col min="7940" max="7940" width="16.75" style="70" customWidth="1"/>
    <col min="7941" max="7941" width="14.75" style="70" customWidth="1"/>
    <col min="7942" max="7942" width="15" style="70" customWidth="1"/>
    <col min="7943" max="7943" width="14.375" style="70" customWidth="1"/>
    <col min="7944" max="7944" width="17.25" style="70" customWidth="1"/>
    <col min="7945" max="7945" width="16.375" style="70" customWidth="1"/>
    <col min="7946" max="7946" width="21.25" style="70" customWidth="1"/>
    <col min="7947" max="8192" width="9" style="70"/>
    <col min="8193" max="8193" width="5.75" style="70" customWidth="1"/>
    <col min="8194" max="8194" width="24.25" style="70" customWidth="1"/>
    <col min="8195" max="8195" width="18" style="70" customWidth="1"/>
    <col min="8196" max="8196" width="16.75" style="70" customWidth="1"/>
    <col min="8197" max="8197" width="14.75" style="70" customWidth="1"/>
    <col min="8198" max="8198" width="15" style="70" customWidth="1"/>
    <col min="8199" max="8199" width="14.375" style="70" customWidth="1"/>
    <col min="8200" max="8200" width="17.25" style="70" customWidth="1"/>
    <col min="8201" max="8201" width="16.375" style="70" customWidth="1"/>
    <col min="8202" max="8202" width="21.25" style="70" customWidth="1"/>
    <col min="8203" max="8448" width="9" style="70"/>
    <col min="8449" max="8449" width="5.75" style="70" customWidth="1"/>
    <col min="8450" max="8450" width="24.25" style="70" customWidth="1"/>
    <col min="8451" max="8451" width="18" style="70" customWidth="1"/>
    <col min="8452" max="8452" width="16.75" style="70" customWidth="1"/>
    <col min="8453" max="8453" width="14.75" style="70" customWidth="1"/>
    <col min="8454" max="8454" width="15" style="70" customWidth="1"/>
    <col min="8455" max="8455" width="14.375" style="70" customWidth="1"/>
    <col min="8456" max="8456" width="17.25" style="70" customWidth="1"/>
    <col min="8457" max="8457" width="16.375" style="70" customWidth="1"/>
    <col min="8458" max="8458" width="21.25" style="70" customWidth="1"/>
    <col min="8459" max="8704" width="9" style="70"/>
    <col min="8705" max="8705" width="5.75" style="70" customWidth="1"/>
    <col min="8706" max="8706" width="24.25" style="70" customWidth="1"/>
    <col min="8707" max="8707" width="18" style="70" customWidth="1"/>
    <col min="8708" max="8708" width="16.75" style="70" customWidth="1"/>
    <col min="8709" max="8709" width="14.75" style="70" customWidth="1"/>
    <col min="8710" max="8710" width="15" style="70" customWidth="1"/>
    <col min="8711" max="8711" width="14.375" style="70" customWidth="1"/>
    <col min="8712" max="8712" width="17.25" style="70" customWidth="1"/>
    <col min="8713" max="8713" width="16.375" style="70" customWidth="1"/>
    <col min="8714" max="8714" width="21.25" style="70" customWidth="1"/>
    <col min="8715" max="8960" width="9" style="70"/>
    <col min="8961" max="8961" width="5.75" style="70" customWidth="1"/>
    <col min="8962" max="8962" width="24.25" style="70" customWidth="1"/>
    <col min="8963" max="8963" width="18" style="70" customWidth="1"/>
    <col min="8964" max="8964" width="16.75" style="70" customWidth="1"/>
    <col min="8965" max="8965" width="14.75" style="70" customWidth="1"/>
    <col min="8966" max="8966" width="15" style="70" customWidth="1"/>
    <col min="8967" max="8967" width="14.375" style="70" customWidth="1"/>
    <col min="8968" max="8968" width="17.25" style="70" customWidth="1"/>
    <col min="8969" max="8969" width="16.375" style="70" customWidth="1"/>
    <col min="8970" max="8970" width="21.25" style="70" customWidth="1"/>
    <col min="8971" max="9216" width="9" style="70"/>
    <col min="9217" max="9217" width="5.75" style="70" customWidth="1"/>
    <col min="9218" max="9218" width="24.25" style="70" customWidth="1"/>
    <col min="9219" max="9219" width="18" style="70" customWidth="1"/>
    <col min="9220" max="9220" width="16.75" style="70" customWidth="1"/>
    <col min="9221" max="9221" width="14.75" style="70" customWidth="1"/>
    <col min="9222" max="9222" width="15" style="70" customWidth="1"/>
    <col min="9223" max="9223" width="14.375" style="70" customWidth="1"/>
    <col min="9224" max="9224" width="17.25" style="70" customWidth="1"/>
    <col min="9225" max="9225" width="16.375" style="70" customWidth="1"/>
    <col min="9226" max="9226" width="21.25" style="70" customWidth="1"/>
    <col min="9227" max="9472" width="9" style="70"/>
    <col min="9473" max="9473" width="5.75" style="70" customWidth="1"/>
    <col min="9474" max="9474" width="24.25" style="70" customWidth="1"/>
    <col min="9475" max="9475" width="18" style="70" customWidth="1"/>
    <col min="9476" max="9476" width="16.75" style="70" customWidth="1"/>
    <col min="9477" max="9477" width="14.75" style="70" customWidth="1"/>
    <col min="9478" max="9478" width="15" style="70" customWidth="1"/>
    <col min="9479" max="9479" width="14.375" style="70" customWidth="1"/>
    <col min="9480" max="9480" width="17.25" style="70" customWidth="1"/>
    <col min="9481" max="9481" width="16.375" style="70" customWidth="1"/>
    <col min="9482" max="9482" width="21.25" style="70" customWidth="1"/>
    <col min="9483" max="9728" width="9" style="70"/>
    <col min="9729" max="9729" width="5.75" style="70" customWidth="1"/>
    <col min="9730" max="9730" width="24.25" style="70" customWidth="1"/>
    <col min="9731" max="9731" width="18" style="70" customWidth="1"/>
    <col min="9732" max="9732" width="16.75" style="70" customWidth="1"/>
    <col min="9733" max="9733" width="14.75" style="70" customWidth="1"/>
    <col min="9734" max="9734" width="15" style="70" customWidth="1"/>
    <col min="9735" max="9735" width="14.375" style="70" customWidth="1"/>
    <col min="9736" max="9736" width="17.25" style="70" customWidth="1"/>
    <col min="9737" max="9737" width="16.375" style="70" customWidth="1"/>
    <col min="9738" max="9738" width="21.25" style="70" customWidth="1"/>
    <col min="9739" max="9984" width="9" style="70"/>
    <col min="9985" max="9985" width="5.75" style="70" customWidth="1"/>
    <col min="9986" max="9986" width="24.25" style="70" customWidth="1"/>
    <col min="9987" max="9987" width="18" style="70" customWidth="1"/>
    <col min="9988" max="9988" width="16.75" style="70" customWidth="1"/>
    <col min="9989" max="9989" width="14.75" style="70" customWidth="1"/>
    <col min="9990" max="9990" width="15" style="70" customWidth="1"/>
    <col min="9991" max="9991" width="14.375" style="70" customWidth="1"/>
    <col min="9992" max="9992" width="17.25" style="70" customWidth="1"/>
    <col min="9993" max="9993" width="16.375" style="70" customWidth="1"/>
    <col min="9994" max="9994" width="21.25" style="70" customWidth="1"/>
    <col min="9995" max="10240" width="9" style="70"/>
    <col min="10241" max="10241" width="5.75" style="70" customWidth="1"/>
    <col min="10242" max="10242" width="24.25" style="70" customWidth="1"/>
    <col min="10243" max="10243" width="18" style="70" customWidth="1"/>
    <col min="10244" max="10244" width="16.75" style="70" customWidth="1"/>
    <col min="10245" max="10245" width="14.75" style="70" customWidth="1"/>
    <col min="10246" max="10246" width="15" style="70" customWidth="1"/>
    <col min="10247" max="10247" width="14.375" style="70" customWidth="1"/>
    <col min="10248" max="10248" width="17.25" style="70" customWidth="1"/>
    <col min="10249" max="10249" width="16.375" style="70" customWidth="1"/>
    <col min="10250" max="10250" width="21.25" style="70" customWidth="1"/>
    <col min="10251" max="10496" width="9" style="70"/>
    <col min="10497" max="10497" width="5.75" style="70" customWidth="1"/>
    <col min="10498" max="10498" width="24.25" style="70" customWidth="1"/>
    <col min="10499" max="10499" width="18" style="70" customWidth="1"/>
    <col min="10500" max="10500" width="16.75" style="70" customWidth="1"/>
    <col min="10501" max="10501" width="14.75" style="70" customWidth="1"/>
    <col min="10502" max="10502" width="15" style="70" customWidth="1"/>
    <col min="10503" max="10503" width="14.375" style="70" customWidth="1"/>
    <col min="10504" max="10504" width="17.25" style="70" customWidth="1"/>
    <col min="10505" max="10505" width="16.375" style="70" customWidth="1"/>
    <col min="10506" max="10506" width="21.25" style="70" customWidth="1"/>
    <col min="10507" max="10752" width="9" style="70"/>
    <col min="10753" max="10753" width="5.75" style="70" customWidth="1"/>
    <col min="10754" max="10754" width="24.25" style="70" customWidth="1"/>
    <col min="10755" max="10755" width="18" style="70" customWidth="1"/>
    <col min="10756" max="10756" width="16.75" style="70" customWidth="1"/>
    <col min="10757" max="10757" width="14.75" style="70" customWidth="1"/>
    <col min="10758" max="10758" width="15" style="70" customWidth="1"/>
    <col min="10759" max="10759" width="14.375" style="70" customWidth="1"/>
    <col min="10760" max="10760" width="17.25" style="70" customWidth="1"/>
    <col min="10761" max="10761" width="16.375" style="70" customWidth="1"/>
    <col min="10762" max="10762" width="21.25" style="70" customWidth="1"/>
    <col min="10763" max="11008" width="9" style="70"/>
    <col min="11009" max="11009" width="5.75" style="70" customWidth="1"/>
    <col min="11010" max="11010" width="24.25" style="70" customWidth="1"/>
    <col min="11011" max="11011" width="18" style="70" customWidth="1"/>
    <col min="11012" max="11012" width="16.75" style="70" customWidth="1"/>
    <col min="11013" max="11013" width="14.75" style="70" customWidth="1"/>
    <col min="11014" max="11014" width="15" style="70" customWidth="1"/>
    <col min="11015" max="11015" width="14.375" style="70" customWidth="1"/>
    <col min="11016" max="11016" width="17.25" style="70" customWidth="1"/>
    <col min="11017" max="11017" width="16.375" style="70" customWidth="1"/>
    <col min="11018" max="11018" width="21.25" style="70" customWidth="1"/>
    <col min="11019" max="11264" width="9" style="70"/>
    <col min="11265" max="11265" width="5.75" style="70" customWidth="1"/>
    <col min="11266" max="11266" width="24.25" style="70" customWidth="1"/>
    <col min="11267" max="11267" width="18" style="70" customWidth="1"/>
    <col min="11268" max="11268" width="16.75" style="70" customWidth="1"/>
    <col min="11269" max="11269" width="14.75" style="70" customWidth="1"/>
    <col min="11270" max="11270" width="15" style="70" customWidth="1"/>
    <col min="11271" max="11271" width="14.375" style="70" customWidth="1"/>
    <col min="11272" max="11272" width="17.25" style="70" customWidth="1"/>
    <col min="11273" max="11273" width="16.375" style="70" customWidth="1"/>
    <col min="11274" max="11274" width="21.25" style="70" customWidth="1"/>
    <col min="11275" max="11520" width="9" style="70"/>
    <col min="11521" max="11521" width="5.75" style="70" customWidth="1"/>
    <col min="11522" max="11522" width="24.25" style="70" customWidth="1"/>
    <col min="11523" max="11523" width="18" style="70" customWidth="1"/>
    <col min="11524" max="11524" width="16.75" style="70" customWidth="1"/>
    <col min="11525" max="11525" width="14.75" style="70" customWidth="1"/>
    <col min="11526" max="11526" width="15" style="70" customWidth="1"/>
    <col min="11527" max="11527" width="14.375" style="70" customWidth="1"/>
    <col min="11528" max="11528" width="17.25" style="70" customWidth="1"/>
    <col min="11529" max="11529" width="16.375" style="70" customWidth="1"/>
    <col min="11530" max="11530" width="21.25" style="70" customWidth="1"/>
    <col min="11531" max="11776" width="9" style="70"/>
    <col min="11777" max="11777" width="5.75" style="70" customWidth="1"/>
    <col min="11778" max="11778" width="24.25" style="70" customWidth="1"/>
    <col min="11779" max="11779" width="18" style="70" customWidth="1"/>
    <col min="11780" max="11780" width="16.75" style="70" customWidth="1"/>
    <col min="11781" max="11781" width="14.75" style="70" customWidth="1"/>
    <col min="11782" max="11782" width="15" style="70" customWidth="1"/>
    <col min="11783" max="11783" width="14.375" style="70" customWidth="1"/>
    <col min="11784" max="11784" width="17.25" style="70" customWidth="1"/>
    <col min="11785" max="11785" width="16.375" style="70" customWidth="1"/>
    <col min="11786" max="11786" width="21.25" style="70" customWidth="1"/>
    <col min="11787" max="12032" width="9" style="70"/>
    <col min="12033" max="12033" width="5.75" style="70" customWidth="1"/>
    <col min="12034" max="12034" width="24.25" style="70" customWidth="1"/>
    <col min="12035" max="12035" width="18" style="70" customWidth="1"/>
    <col min="12036" max="12036" width="16.75" style="70" customWidth="1"/>
    <col min="12037" max="12037" width="14.75" style="70" customWidth="1"/>
    <col min="12038" max="12038" width="15" style="70" customWidth="1"/>
    <col min="12039" max="12039" width="14.375" style="70" customWidth="1"/>
    <col min="12040" max="12040" width="17.25" style="70" customWidth="1"/>
    <col min="12041" max="12041" width="16.375" style="70" customWidth="1"/>
    <col min="12042" max="12042" width="21.25" style="70" customWidth="1"/>
    <col min="12043" max="12288" width="9" style="70"/>
    <col min="12289" max="12289" width="5.75" style="70" customWidth="1"/>
    <col min="12290" max="12290" width="24.25" style="70" customWidth="1"/>
    <col min="12291" max="12291" width="18" style="70" customWidth="1"/>
    <col min="12292" max="12292" width="16.75" style="70" customWidth="1"/>
    <col min="12293" max="12293" width="14.75" style="70" customWidth="1"/>
    <col min="12294" max="12294" width="15" style="70" customWidth="1"/>
    <col min="12295" max="12295" width="14.375" style="70" customWidth="1"/>
    <col min="12296" max="12296" width="17.25" style="70" customWidth="1"/>
    <col min="12297" max="12297" width="16.375" style="70" customWidth="1"/>
    <col min="12298" max="12298" width="21.25" style="70" customWidth="1"/>
    <col min="12299" max="12544" width="9" style="70"/>
    <col min="12545" max="12545" width="5.75" style="70" customWidth="1"/>
    <col min="12546" max="12546" width="24.25" style="70" customWidth="1"/>
    <col min="12547" max="12547" width="18" style="70" customWidth="1"/>
    <col min="12548" max="12548" width="16.75" style="70" customWidth="1"/>
    <col min="12549" max="12549" width="14.75" style="70" customWidth="1"/>
    <col min="12550" max="12550" width="15" style="70" customWidth="1"/>
    <col min="12551" max="12551" width="14.375" style="70" customWidth="1"/>
    <col min="12552" max="12552" width="17.25" style="70" customWidth="1"/>
    <col min="12553" max="12553" width="16.375" style="70" customWidth="1"/>
    <col min="12554" max="12554" width="21.25" style="70" customWidth="1"/>
    <col min="12555" max="12800" width="9" style="70"/>
    <col min="12801" max="12801" width="5.75" style="70" customWidth="1"/>
    <col min="12802" max="12802" width="24.25" style="70" customWidth="1"/>
    <col min="12803" max="12803" width="18" style="70" customWidth="1"/>
    <col min="12804" max="12804" width="16.75" style="70" customWidth="1"/>
    <col min="12805" max="12805" width="14.75" style="70" customWidth="1"/>
    <col min="12806" max="12806" width="15" style="70" customWidth="1"/>
    <col min="12807" max="12807" width="14.375" style="70" customWidth="1"/>
    <col min="12808" max="12808" width="17.25" style="70" customWidth="1"/>
    <col min="12809" max="12809" width="16.375" style="70" customWidth="1"/>
    <col min="12810" max="12810" width="21.25" style="70" customWidth="1"/>
    <col min="12811" max="13056" width="9" style="70"/>
    <col min="13057" max="13057" width="5.75" style="70" customWidth="1"/>
    <col min="13058" max="13058" width="24.25" style="70" customWidth="1"/>
    <col min="13059" max="13059" width="18" style="70" customWidth="1"/>
    <col min="13060" max="13060" width="16.75" style="70" customWidth="1"/>
    <col min="13061" max="13061" width="14.75" style="70" customWidth="1"/>
    <col min="13062" max="13062" width="15" style="70" customWidth="1"/>
    <col min="13063" max="13063" width="14.375" style="70" customWidth="1"/>
    <col min="13064" max="13064" width="17.25" style="70" customWidth="1"/>
    <col min="13065" max="13065" width="16.375" style="70" customWidth="1"/>
    <col min="13066" max="13066" width="21.25" style="70" customWidth="1"/>
    <col min="13067" max="13312" width="9" style="70"/>
    <col min="13313" max="13313" width="5.75" style="70" customWidth="1"/>
    <col min="13314" max="13314" width="24.25" style="70" customWidth="1"/>
    <col min="13315" max="13315" width="18" style="70" customWidth="1"/>
    <col min="13316" max="13316" width="16.75" style="70" customWidth="1"/>
    <col min="13317" max="13317" width="14.75" style="70" customWidth="1"/>
    <col min="13318" max="13318" width="15" style="70" customWidth="1"/>
    <col min="13319" max="13319" width="14.375" style="70" customWidth="1"/>
    <col min="13320" max="13320" width="17.25" style="70" customWidth="1"/>
    <col min="13321" max="13321" width="16.375" style="70" customWidth="1"/>
    <col min="13322" max="13322" width="21.25" style="70" customWidth="1"/>
    <col min="13323" max="13568" width="9" style="70"/>
    <col min="13569" max="13569" width="5.75" style="70" customWidth="1"/>
    <col min="13570" max="13570" width="24.25" style="70" customWidth="1"/>
    <col min="13571" max="13571" width="18" style="70" customWidth="1"/>
    <col min="13572" max="13572" width="16.75" style="70" customWidth="1"/>
    <col min="13573" max="13573" width="14.75" style="70" customWidth="1"/>
    <col min="13574" max="13574" width="15" style="70" customWidth="1"/>
    <col min="13575" max="13575" width="14.375" style="70" customWidth="1"/>
    <col min="13576" max="13576" width="17.25" style="70" customWidth="1"/>
    <col min="13577" max="13577" width="16.375" style="70" customWidth="1"/>
    <col min="13578" max="13578" width="21.25" style="70" customWidth="1"/>
    <col min="13579" max="13824" width="9" style="70"/>
    <col min="13825" max="13825" width="5.75" style="70" customWidth="1"/>
    <col min="13826" max="13826" width="24.25" style="70" customWidth="1"/>
    <col min="13827" max="13827" width="18" style="70" customWidth="1"/>
    <col min="13828" max="13828" width="16.75" style="70" customWidth="1"/>
    <col min="13829" max="13829" width="14.75" style="70" customWidth="1"/>
    <col min="13830" max="13830" width="15" style="70" customWidth="1"/>
    <col min="13831" max="13831" width="14.375" style="70" customWidth="1"/>
    <col min="13832" max="13832" width="17.25" style="70" customWidth="1"/>
    <col min="13833" max="13833" width="16.375" style="70" customWidth="1"/>
    <col min="13834" max="13834" width="21.25" style="70" customWidth="1"/>
    <col min="13835" max="14080" width="9" style="70"/>
    <col min="14081" max="14081" width="5.75" style="70" customWidth="1"/>
    <col min="14082" max="14082" width="24.25" style="70" customWidth="1"/>
    <col min="14083" max="14083" width="18" style="70" customWidth="1"/>
    <col min="14084" max="14084" width="16.75" style="70" customWidth="1"/>
    <col min="14085" max="14085" width="14.75" style="70" customWidth="1"/>
    <col min="14086" max="14086" width="15" style="70" customWidth="1"/>
    <col min="14087" max="14087" width="14.375" style="70" customWidth="1"/>
    <col min="14088" max="14088" width="17.25" style="70" customWidth="1"/>
    <col min="14089" max="14089" width="16.375" style="70" customWidth="1"/>
    <col min="14090" max="14090" width="21.25" style="70" customWidth="1"/>
    <col min="14091" max="14336" width="9" style="70"/>
    <col min="14337" max="14337" width="5.75" style="70" customWidth="1"/>
    <col min="14338" max="14338" width="24.25" style="70" customWidth="1"/>
    <col min="14339" max="14339" width="18" style="70" customWidth="1"/>
    <col min="14340" max="14340" width="16.75" style="70" customWidth="1"/>
    <col min="14341" max="14341" width="14.75" style="70" customWidth="1"/>
    <col min="14342" max="14342" width="15" style="70" customWidth="1"/>
    <col min="14343" max="14343" width="14.375" style="70" customWidth="1"/>
    <col min="14344" max="14344" width="17.25" style="70" customWidth="1"/>
    <col min="14345" max="14345" width="16.375" style="70" customWidth="1"/>
    <col min="14346" max="14346" width="21.25" style="70" customWidth="1"/>
    <col min="14347" max="14592" width="9" style="70"/>
    <col min="14593" max="14593" width="5.75" style="70" customWidth="1"/>
    <col min="14594" max="14594" width="24.25" style="70" customWidth="1"/>
    <col min="14595" max="14595" width="18" style="70" customWidth="1"/>
    <col min="14596" max="14596" width="16.75" style="70" customWidth="1"/>
    <col min="14597" max="14597" width="14.75" style="70" customWidth="1"/>
    <col min="14598" max="14598" width="15" style="70" customWidth="1"/>
    <col min="14599" max="14599" width="14.375" style="70" customWidth="1"/>
    <col min="14600" max="14600" width="17.25" style="70" customWidth="1"/>
    <col min="14601" max="14601" width="16.375" style="70" customWidth="1"/>
    <col min="14602" max="14602" width="21.25" style="70" customWidth="1"/>
    <col min="14603" max="14848" width="9" style="70"/>
    <col min="14849" max="14849" width="5.75" style="70" customWidth="1"/>
    <col min="14850" max="14850" width="24.25" style="70" customWidth="1"/>
    <col min="14851" max="14851" width="18" style="70" customWidth="1"/>
    <col min="14852" max="14852" width="16.75" style="70" customWidth="1"/>
    <col min="14853" max="14853" width="14.75" style="70" customWidth="1"/>
    <col min="14854" max="14854" width="15" style="70" customWidth="1"/>
    <col min="14855" max="14855" width="14.375" style="70" customWidth="1"/>
    <col min="14856" max="14856" width="17.25" style="70" customWidth="1"/>
    <col min="14857" max="14857" width="16.375" style="70" customWidth="1"/>
    <col min="14858" max="14858" width="21.25" style="70" customWidth="1"/>
    <col min="14859" max="15104" width="9" style="70"/>
    <col min="15105" max="15105" width="5.75" style="70" customWidth="1"/>
    <col min="15106" max="15106" width="24.25" style="70" customWidth="1"/>
    <col min="15107" max="15107" width="18" style="70" customWidth="1"/>
    <col min="15108" max="15108" width="16.75" style="70" customWidth="1"/>
    <col min="15109" max="15109" width="14.75" style="70" customWidth="1"/>
    <col min="15110" max="15110" width="15" style="70" customWidth="1"/>
    <col min="15111" max="15111" width="14.375" style="70" customWidth="1"/>
    <col min="15112" max="15112" width="17.25" style="70" customWidth="1"/>
    <col min="15113" max="15113" width="16.375" style="70" customWidth="1"/>
    <col min="15114" max="15114" width="21.25" style="70" customWidth="1"/>
    <col min="15115" max="15360" width="9" style="70"/>
    <col min="15361" max="15361" width="5.75" style="70" customWidth="1"/>
    <col min="15362" max="15362" width="24.25" style="70" customWidth="1"/>
    <col min="15363" max="15363" width="18" style="70" customWidth="1"/>
    <col min="15364" max="15364" width="16.75" style="70" customWidth="1"/>
    <col min="15365" max="15365" width="14.75" style="70" customWidth="1"/>
    <col min="15366" max="15366" width="15" style="70" customWidth="1"/>
    <col min="15367" max="15367" width="14.375" style="70" customWidth="1"/>
    <col min="15368" max="15368" width="17.25" style="70" customWidth="1"/>
    <col min="15369" max="15369" width="16.375" style="70" customWidth="1"/>
    <col min="15370" max="15370" width="21.25" style="70" customWidth="1"/>
    <col min="15371" max="15616" width="9" style="70"/>
    <col min="15617" max="15617" width="5.75" style="70" customWidth="1"/>
    <col min="15618" max="15618" width="24.25" style="70" customWidth="1"/>
    <col min="15619" max="15619" width="18" style="70" customWidth="1"/>
    <col min="15620" max="15620" width="16.75" style="70" customWidth="1"/>
    <col min="15621" max="15621" width="14.75" style="70" customWidth="1"/>
    <col min="15622" max="15622" width="15" style="70" customWidth="1"/>
    <col min="15623" max="15623" width="14.375" style="70" customWidth="1"/>
    <col min="15624" max="15624" width="17.25" style="70" customWidth="1"/>
    <col min="15625" max="15625" width="16.375" style="70" customWidth="1"/>
    <col min="15626" max="15626" width="21.25" style="70" customWidth="1"/>
    <col min="15627" max="15872" width="9" style="70"/>
    <col min="15873" max="15873" width="5.75" style="70" customWidth="1"/>
    <col min="15874" max="15874" width="24.25" style="70" customWidth="1"/>
    <col min="15875" max="15875" width="18" style="70" customWidth="1"/>
    <col min="15876" max="15876" width="16.75" style="70" customWidth="1"/>
    <col min="15877" max="15877" width="14.75" style="70" customWidth="1"/>
    <col min="15878" max="15878" width="15" style="70" customWidth="1"/>
    <col min="15879" max="15879" width="14.375" style="70" customWidth="1"/>
    <col min="15880" max="15880" width="17.25" style="70" customWidth="1"/>
    <col min="15881" max="15881" width="16.375" style="70" customWidth="1"/>
    <col min="15882" max="15882" width="21.25" style="70" customWidth="1"/>
    <col min="15883" max="16128" width="9" style="70"/>
    <col min="16129" max="16129" width="5.75" style="70" customWidth="1"/>
    <col min="16130" max="16130" width="24.25" style="70" customWidth="1"/>
    <col min="16131" max="16131" width="18" style="70" customWidth="1"/>
    <col min="16132" max="16132" width="16.75" style="70" customWidth="1"/>
    <col min="16133" max="16133" width="14.75" style="70" customWidth="1"/>
    <col min="16134" max="16134" width="15" style="70" customWidth="1"/>
    <col min="16135" max="16135" width="14.375" style="70" customWidth="1"/>
    <col min="16136" max="16136" width="17.25" style="70" customWidth="1"/>
    <col min="16137" max="16137" width="16.375" style="70" customWidth="1"/>
    <col min="16138" max="16138" width="21.25" style="70" customWidth="1"/>
    <col min="16139" max="16384" width="9" style="70"/>
  </cols>
  <sheetData>
    <row r="1" spans="1:10" ht="15.75" x14ac:dyDescent="0.2">
      <c r="A1" s="123" t="s">
        <v>231</v>
      </c>
      <c r="B1" s="123"/>
      <c r="C1" s="123"/>
      <c r="D1" s="123"/>
      <c r="E1" s="123"/>
      <c r="F1" s="123"/>
      <c r="G1" s="123"/>
      <c r="H1" s="123"/>
      <c r="I1" s="123"/>
      <c r="J1" s="123"/>
    </row>
    <row r="2" spans="1:10" ht="22.5" customHeight="1" x14ac:dyDescent="0.2">
      <c r="A2" s="54"/>
      <c r="B2" s="123" t="s">
        <v>232</v>
      </c>
      <c r="C2" s="123"/>
      <c r="D2" s="123"/>
      <c r="E2" s="123"/>
      <c r="F2" s="123"/>
      <c r="G2" s="123"/>
      <c r="H2" s="123"/>
      <c r="I2" s="123"/>
      <c r="J2" s="54"/>
    </row>
    <row r="3" spans="1:10" ht="26.25" customHeight="1" x14ac:dyDescent="0.2">
      <c r="A3" s="146" t="str">
        <f>'PL1'!A3:E3</f>
        <v>(Kèm theo báo cáo số          /BC-HĐND ngày 01 tháng 4 năm 2024 của Thường trực HĐND tỉnh Đồng Tháp)</v>
      </c>
      <c r="B3" s="147"/>
      <c r="C3" s="147"/>
      <c r="D3" s="147"/>
      <c r="E3" s="147"/>
      <c r="F3" s="147"/>
      <c r="G3" s="147"/>
      <c r="H3" s="147"/>
      <c r="I3" s="147"/>
      <c r="J3" s="147"/>
    </row>
    <row r="5" spans="1:10" ht="20.25" customHeight="1" x14ac:dyDescent="0.2">
      <c r="A5" s="138" t="s">
        <v>0</v>
      </c>
      <c r="B5" s="138" t="s">
        <v>15</v>
      </c>
      <c r="C5" s="140" t="s">
        <v>16</v>
      </c>
      <c r="D5" s="140" t="s">
        <v>25</v>
      </c>
      <c r="E5" s="140" t="s">
        <v>26</v>
      </c>
      <c r="F5" s="140" t="s">
        <v>17</v>
      </c>
      <c r="G5" s="142" t="s">
        <v>18</v>
      </c>
      <c r="H5" s="143"/>
      <c r="I5" s="144"/>
      <c r="J5" s="140" t="s">
        <v>19</v>
      </c>
    </row>
    <row r="6" spans="1:10" ht="69.75" customHeight="1" x14ac:dyDescent="0.2">
      <c r="A6" s="139"/>
      <c r="B6" s="139"/>
      <c r="C6" s="141"/>
      <c r="D6" s="141"/>
      <c r="E6" s="141"/>
      <c r="F6" s="141"/>
      <c r="G6" s="50" t="s">
        <v>20</v>
      </c>
      <c r="H6" s="50" t="s">
        <v>21</v>
      </c>
      <c r="I6" s="50" t="s">
        <v>22</v>
      </c>
      <c r="J6" s="141"/>
    </row>
    <row r="7" spans="1:10" ht="24" customHeight="1" x14ac:dyDescent="0.2">
      <c r="A7" s="133" t="s">
        <v>23</v>
      </c>
      <c r="B7" s="134"/>
      <c r="C7" s="134"/>
      <c r="D7" s="134"/>
      <c r="E7" s="134"/>
      <c r="F7" s="134"/>
      <c r="G7" s="134"/>
      <c r="H7" s="134"/>
      <c r="I7" s="134"/>
      <c r="J7" s="135"/>
    </row>
    <row r="8" spans="1:10" ht="82.15" customHeight="1" x14ac:dyDescent="0.2">
      <c r="A8" s="148">
        <v>1</v>
      </c>
      <c r="B8" s="150" t="s">
        <v>170</v>
      </c>
      <c r="C8" s="108" t="s">
        <v>171</v>
      </c>
      <c r="D8" s="108" t="s">
        <v>172</v>
      </c>
      <c r="E8" s="152" t="s">
        <v>173</v>
      </c>
      <c r="F8" s="154" t="s">
        <v>174</v>
      </c>
      <c r="G8" s="156" t="s">
        <v>175</v>
      </c>
      <c r="H8" s="108" t="s">
        <v>176</v>
      </c>
      <c r="I8" s="158" t="s">
        <v>338</v>
      </c>
      <c r="J8" s="158" t="s">
        <v>177</v>
      </c>
    </row>
    <row r="9" spans="1:10" ht="258" customHeight="1" x14ac:dyDescent="0.2">
      <c r="A9" s="149"/>
      <c r="B9" s="151"/>
      <c r="C9" s="109" t="s">
        <v>178</v>
      </c>
      <c r="D9" s="109" t="s">
        <v>179</v>
      </c>
      <c r="E9" s="153"/>
      <c r="F9" s="155"/>
      <c r="G9" s="157"/>
      <c r="H9" s="109" t="s">
        <v>180</v>
      </c>
      <c r="I9" s="159"/>
      <c r="J9" s="159"/>
    </row>
    <row r="10" spans="1:10" ht="24" customHeight="1" x14ac:dyDescent="0.2">
      <c r="A10" s="133" t="s">
        <v>24</v>
      </c>
      <c r="B10" s="134"/>
      <c r="C10" s="134"/>
      <c r="D10" s="134"/>
      <c r="E10" s="134"/>
      <c r="F10" s="134"/>
      <c r="G10" s="134"/>
      <c r="H10" s="134"/>
      <c r="I10" s="134"/>
      <c r="J10" s="135"/>
    </row>
    <row r="11" spans="1:10" ht="136.5" customHeight="1" x14ac:dyDescent="0.2">
      <c r="A11" s="17">
        <v>1</v>
      </c>
      <c r="B11" s="60" t="s">
        <v>181</v>
      </c>
      <c r="C11" s="106" t="s">
        <v>182</v>
      </c>
      <c r="D11" s="106" t="s">
        <v>183</v>
      </c>
      <c r="E11" s="60" t="s">
        <v>184</v>
      </c>
      <c r="F11" s="17" t="s">
        <v>185</v>
      </c>
      <c r="G11" s="60" t="s">
        <v>186</v>
      </c>
      <c r="H11" s="106" t="s">
        <v>187</v>
      </c>
      <c r="I11" s="110"/>
      <c r="J11" s="110"/>
    </row>
  </sheetData>
  <mergeCells count="20">
    <mergeCell ref="A10:J10"/>
    <mergeCell ref="B2:I2"/>
    <mergeCell ref="A7:J7"/>
    <mergeCell ref="A8:A9"/>
    <mergeCell ref="B8:B9"/>
    <mergeCell ref="E8:E9"/>
    <mergeCell ref="F8:F9"/>
    <mergeCell ref="G8:G9"/>
    <mergeCell ref="I8:I9"/>
    <mergeCell ref="J8:J9"/>
    <mergeCell ref="A1:J1"/>
    <mergeCell ref="A3:J3"/>
    <mergeCell ref="A5:A6"/>
    <mergeCell ref="B5:B6"/>
    <mergeCell ref="C5:C6"/>
    <mergeCell ref="D5:D6"/>
    <mergeCell ref="E5:E6"/>
    <mergeCell ref="F5:F6"/>
    <mergeCell ref="G5:I5"/>
    <mergeCell ref="J5:J6"/>
  </mergeCells>
  <printOptions horizontalCentered="1"/>
  <pageMargins left="0.25" right="0.25" top="0.45" bottom="0.3" header="0.3" footer="0.2"/>
  <pageSetup paperSize="9" scale="7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zoomScaleNormal="100" workbookViewId="0">
      <selection activeCell="F13" sqref="F13"/>
    </sheetView>
  </sheetViews>
  <sheetFormatPr defaultRowHeight="14.25" x14ac:dyDescent="0.2"/>
  <cols>
    <col min="1" max="1" width="5.75" customWidth="1"/>
    <col min="2" max="2" width="24.25" customWidth="1"/>
    <col min="3" max="3" width="18" customWidth="1"/>
    <col min="4" max="4" width="16.75" customWidth="1"/>
    <col min="5" max="5" width="10.375" customWidth="1"/>
    <col min="6" max="6" width="15" customWidth="1"/>
    <col min="7" max="7" width="14.375" customWidth="1"/>
    <col min="8" max="8" width="17.25" customWidth="1"/>
    <col min="9" max="9" width="16.375" customWidth="1"/>
    <col min="10" max="10" width="15.25" customWidth="1"/>
    <col min="257" max="257" width="5.75" customWidth="1"/>
    <col min="258" max="258" width="24.25" customWidth="1"/>
    <col min="259" max="259" width="18" customWidth="1"/>
    <col min="260" max="260" width="16.75" customWidth="1"/>
    <col min="261" max="261" width="14.75" customWidth="1"/>
    <col min="262" max="262" width="15" customWidth="1"/>
    <col min="263" max="263" width="14.375" customWidth="1"/>
    <col min="264" max="264" width="17.25" customWidth="1"/>
    <col min="265" max="265" width="16.375" customWidth="1"/>
    <col min="266" max="266" width="21.25" customWidth="1"/>
    <col min="513" max="513" width="5.75" customWidth="1"/>
    <col min="514" max="514" width="24.25" customWidth="1"/>
    <col min="515" max="515" width="18" customWidth="1"/>
    <col min="516" max="516" width="16.75" customWidth="1"/>
    <col min="517" max="517" width="14.75" customWidth="1"/>
    <col min="518" max="518" width="15" customWidth="1"/>
    <col min="519" max="519" width="14.375" customWidth="1"/>
    <col min="520" max="520" width="17.25" customWidth="1"/>
    <col min="521" max="521" width="16.375" customWidth="1"/>
    <col min="522" max="522" width="21.25" customWidth="1"/>
    <col min="769" max="769" width="5.75" customWidth="1"/>
    <col min="770" max="770" width="24.25" customWidth="1"/>
    <col min="771" max="771" width="18" customWidth="1"/>
    <col min="772" max="772" width="16.75" customWidth="1"/>
    <col min="773" max="773" width="14.75" customWidth="1"/>
    <col min="774" max="774" width="15" customWidth="1"/>
    <col min="775" max="775" width="14.375" customWidth="1"/>
    <col min="776" max="776" width="17.25" customWidth="1"/>
    <col min="777" max="777" width="16.375" customWidth="1"/>
    <col min="778" max="778" width="21.25" customWidth="1"/>
    <col min="1025" max="1025" width="5.75" customWidth="1"/>
    <col min="1026" max="1026" width="24.25" customWidth="1"/>
    <col min="1027" max="1027" width="18" customWidth="1"/>
    <col min="1028" max="1028" width="16.75" customWidth="1"/>
    <col min="1029" max="1029" width="14.75" customWidth="1"/>
    <col min="1030" max="1030" width="15" customWidth="1"/>
    <col min="1031" max="1031" width="14.375" customWidth="1"/>
    <col min="1032" max="1032" width="17.25" customWidth="1"/>
    <col min="1033" max="1033" width="16.375" customWidth="1"/>
    <col min="1034" max="1034" width="21.25" customWidth="1"/>
    <col min="1281" max="1281" width="5.75" customWidth="1"/>
    <col min="1282" max="1282" width="24.25" customWidth="1"/>
    <col min="1283" max="1283" width="18" customWidth="1"/>
    <col min="1284" max="1284" width="16.75" customWidth="1"/>
    <col min="1285" max="1285" width="14.75" customWidth="1"/>
    <col min="1286" max="1286" width="15" customWidth="1"/>
    <col min="1287" max="1287" width="14.375" customWidth="1"/>
    <col min="1288" max="1288" width="17.25" customWidth="1"/>
    <col min="1289" max="1289" width="16.375" customWidth="1"/>
    <col min="1290" max="1290" width="21.25" customWidth="1"/>
    <col min="1537" max="1537" width="5.75" customWidth="1"/>
    <col min="1538" max="1538" width="24.25" customWidth="1"/>
    <col min="1539" max="1539" width="18" customWidth="1"/>
    <col min="1540" max="1540" width="16.75" customWidth="1"/>
    <col min="1541" max="1541" width="14.75" customWidth="1"/>
    <col min="1542" max="1542" width="15" customWidth="1"/>
    <col min="1543" max="1543" width="14.375" customWidth="1"/>
    <col min="1544" max="1544" width="17.25" customWidth="1"/>
    <col min="1545" max="1545" width="16.375" customWidth="1"/>
    <col min="1546" max="1546" width="21.25" customWidth="1"/>
    <col min="1793" max="1793" width="5.75" customWidth="1"/>
    <col min="1794" max="1794" width="24.25" customWidth="1"/>
    <col min="1795" max="1795" width="18" customWidth="1"/>
    <col min="1796" max="1796" width="16.75" customWidth="1"/>
    <col min="1797" max="1797" width="14.75" customWidth="1"/>
    <col min="1798" max="1798" width="15" customWidth="1"/>
    <col min="1799" max="1799" width="14.375" customWidth="1"/>
    <col min="1800" max="1800" width="17.25" customWidth="1"/>
    <col min="1801" max="1801" width="16.375" customWidth="1"/>
    <col min="1802" max="1802" width="21.25" customWidth="1"/>
    <col min="2049" max="2049" width="5.75" customWidth="1"/>
    <col min="2050" max="2050" width="24.25" customWidth="1"/>
    <col min="2051" max="2051" width="18" customWidth="1"/>
    <col min="2052" max="2052" width="16.75" customWidth="1"/>
    <col min="2053" max="2053" width="14.75" customWidth="1"/>
    <col min="2054" max="2054" width="15" customWidth="1"/>
    <col min="2055" max="2055" width="14.375" customWidth="1"/>
    <col min="2056" max="2056" width="17.25" customWidth="1"/>
    <col min="2057" max="2057" width="16.375" customWidth="1"/>
    <col min="2058" max="2058" width="21.25" customWidth="1"/>
    <col min="2305" max="2305" width="5.75" customWidth="1"/>
    <col min="2306" max="2306" width="24.25" customWidth="1"/>
    <col min="2307" max="2307" width="18" customWidth="1"/>
    <col min="2308" max="2308" width="16.75" customWidth="1"/>
    <col min="2309" max="2309" width="14.75" customWidth="1"/>
    <col min="2310" max="2310" width="15" customWidth="1"/>
    <col min="2311" max="2311" width="14.375" customWidth="1"/>
    <col min="2312" max="2312" width="17.25" customWidth="1"/>
    <col min="2313" max="2313" width="16.375" customWidth="1"/>
    <col min="2314" max="2314" width="21.25" customWidth="1"/>
    <col min="2561" max="2561" width="5.75" customWidth="1"/>
    <col min="2562" max="2562" width="24.25" customWidth="1"/>
    <col min="2563" max="2563" width="18" customWidth="1"/>
    <col min="2564" max="2564" width="16.75" customWidth="1"/>
    <col min="2565" max="2565" width="14.75" customWidth="1"/>
    <col min="2566" max="2566" width="15" customWidth="1"/>
    <col min="2567" max="2567" width="14.375" customWidth="1"/>
    <col min="2568" max="2568" width="17.25" customWidth="1"/>
    <col min="2569" max="2569" width="16.375" customWidth="1"/>
    <col min="2570" max="2570" width="21.25" customWidth="1"/>
    <col min="2817" max="2817" width="5.75" customWidth="1"/>
    <col min="2818" max="2818" width="24.25" customWidth="1"/>
    <col min="2819" max="2819" width="18" customWidth="1"/>
    <col min="2820" max="2820" width="16.75" customWidth="1"/>
    <col min="2821" max="2821" width="14.75" customWidth="1"/>
    <col min="2822" max="2822" width="15" customWidth="1"/>
    <col min="2823" max="2823" width="14.375" customWidth="1"/>
    <col min="2824" max="2824" width="17.25" customWidth="1"/>
    <col min="2825" max="2825" width="16.375" customWidth="1"/>
    <col min="2826" max="2826" width="21.25" customWidth="1"/>
    <col min="3073" max="3073" width="5.75" customWidth="1"/>
    <col min="3074" max="3074" width="24.25" customWidth="1"/>
    <col min="3075" max="3075" width="18" customWidth="1"/>
    <col min="3076" max="3076" width="16.75" customWidth="1"/>
    <col min="3077" max="3077" width="14.75" customWidth="1"/>
    <col min="3078" max="3078" width="15" customWidth="1"/>
    <col min="3079" max="3079" width="14.375" customWidth="1"/>
    <col min="3080" max="3080" width="17.25" customWidth="1"/>
    <col min="3081" max="3081" width="16.375" customWidth="1"/>
    <col min="3082" max="3082" width="21.25" customWidth="1"/>
    <col min="3329" max="3329" width="5.75" customWidth="1"/>
    <col min="3330" max="3330" width="24.25" customWidth="1"/>
    <col min="3331" max="3331" width="18" customWidth="1"/>
    <col min="3332" max="3332" width="16.75" customWidth="1"/>
    <col min="3333" max="3333" width="14.75" customWidth="1"/>
    <col min="3334" max="3334" width="15" customWidth="1"/>
    <col min="3335" max="3335" width="14.375" customWidth="1"/>
    <col min="3336" max="3336" width="17.25" customWidth="1"/>
    <col min="3337" max="3337" width="16.375" customWidth="1"/>
    <col min="3338" max="3338" width="21.25" customWidth="1"/>
    <col min="3585" max="3585" width="5.75" customWidth="1"/>
    <col min="3586" max="3586" width="24.25" customWidth="1"/>
    <col min="3587" max="3587" width="18" customWidth="1"/>
    <col min="3588" max="3588" width="16.75" customWidth="1"/>
    <col min="3589" max="3589" width="14.75" customWidth="1"/>
    <col min="3590" max="3590" width="15" customWidth="1"/>
    <col min="3591" max="3591" width="14.375" customWidth="1"/>
    <col min="3592" max="3592" width="17.25" customWidth="1"/>
    <col min="3593" max="3593" width="16.375" customWidth="1"/>
    <col min="3594" max="3594" width="21.25" customWidth="1"/>
    <col min="3841" max="3841" width="5.75" customWidth="1"/>
    <col min="3842" max="3842" width="24.25" customWidth="1"/>
    <col min="3843" max="3843" width="18" customWidth="1"/>
    <col min="3844" max="3844" width="16.75" customWidth="1"/>
    <col min="3845" max="3845" width="14.75" customWidth="1"/>
    <col min="3846" max="3846" width="15" customWidth="1"/>
    <col min="3847" max="3847" width="14.375" customWidth="1"/>
    <col min="3848" max="3848" width="17.25" customWidth="1"/>
    <col min="3849" max="3849" width="16.375" customWidth="1"/>
    <col min="3850" max="3850" width="21.25" customWidth="1"/>
    <col min="4097" max="4097" width="5.75" customWidth="1"/>
    <col min="4098" max="4098" width="24.25" customWidth="1"/>
    <col min="4099" max="4099" width="18" customWidth="1"/>
    <col min="4100" max="4100" width="16.75" customWidth="1"/>
    <col min="4101" max="4101" width="14.75" customWidth="1"/>
    <col min="4102" max="4102" width="15" customWidth="1"/>
    <col min="4103" max="4103" width="14.375" customWidth="1"/>
    <col min="4104" max="4104" width="17.25" customWidth="1"/>
    <col min="4105" max="4105" width="16.375" customWidth="1"/>
    <col min="4106" max="4106" width="21.25" customWidth="1"/>
    <col min="4353" max="4353" width="5.75" customWidth="1"/>
    <col min="4354" max="4354" width="24.25" customWidth="1"/>
    <col min="4355" max="4355" width="18" customWidth="1"/>
    <col min="4356" max="4356" width="16.75" customWidth="1"/>
    <col min="4357" max="4357" width="14.75" customWidth="1"/>
    <col min="4358" max="4358" width="15" customWidth="1"/>
    <col min="4359" max="4359" width="14.375" customWidth="1"/>
    <col min="4360" max="4360" width="17.25" customWidth="1"/>
    <col min="4361" max="4361" width="16.375" customWidth="1"/>
    <col min="4362" max="4362" width="21.25" customWidth="1"/>
    <col min="4609" max="4609" width="5.75" customWidth="1"/>
    <col min="4610" max="4610" width="24.25" customWidth="1"/>
    <col min="4611" max="4611" width="18" customWidth="1"/>
    <col min="4612" max="4612" width="16.75" customWidth="1"/>
    <col min="4613" max="4613" width="14.75" customWidth="1"/>
    <col min="4614" max="4614" width="15" customWidth="1"/>
    <col min="4615" max="4615" width="14.375" customWidth="1"/>
    <col min="4616" max="4616" width="17.25" customWidth="1"/>
    <col min="4617" max="4617" width="16.375" customWidth="1"/>
    <col min="4618" max="4618" width="21.25" customWidth="1"/>
    <col min="4865" max="4865" width="5.75" customWidth="1"/>
    <col min="4866" max="4866" width="24.25" customWidth="1"/>
    <col min="4867" max="4867" width="18" customWidth="1"/>
    <col min="4868" max="4868" width="16.75" customWidth="1"/>
    <col min="4869" max="4869" width="14.75" customWidth="1"/>
    <col min="4870" max="4870" width="15" customWidth="1"/>
    <col min="4871" max="4871" width="14.375" customWidth="1"/>
    <col min="4872" max="4872" width="17.25" customWidth="1"/>
    <col min="4873" max="4873" width="16.375" customWidth="1"/>
    <col min="4874" max="4874" width="21.25" customWidth="1"/>
    <col min="5121" max="5121" width="5.75" customWidth="1"/>
    <col min="5122" max="5122" width="24.25" customWidth="1"/>
    <col min="5123" max="5123" width="18" customWidth="1"/>
    <col min="5124" max="5124" width="16.75" customWidth="1"/>
    <col min="5125" max="5125" width="14.75" customWidth="1"/>
    <col min="5126" max="5126" width="15" customWidth="1"/>
    <col min="5127" max="5127" width="14.375" customWidth="1"/>
    <col min="5128" max="5128" width="17.25" customWidth="1"/>
    <col min="5129" max="5129" width="16.375" customWidth="1"/>
    <col min="5130" max="5130" width="21.25" customWidth="1"/>
    <col min="5377" max="5377" width="5.75" customWidth="1"/>
    <col min="5378" max="5378" width="24.25" customWidth="1"/>
    <col min="5379" max="5379" width="18" customWidth="1"/>
    <col min="5380" max="5380" width="16.75" customWidth="1"/>
    <col min="5381" max="5381" width="14.75" customWidth="1"/>
    <col min="5382" max="5382" width="15" customWidth="1"/>
    <col min="5383" max="5383" width="14.375" customWidth="1"/>
    <col min="5384" max="5384" width="17.25" customWidth="1"/>
    <col min="5385" max="5385" width="16.375" customWidth="1"/>
    <col min="5386" max="5386" width="21.25" customWidth="1"/>
    <col min="5633" max="5633" width="5.75" customWidth="1"/>
    <col min="5634" max="5634" width="24.25" customWidth="1"/>
    <col min="5635" max="5635" width="18" customWidth="1"/>
    <col min="5636" max="5636" width="16.75" customWidth="1"/>
    <col min="5637" max="5637" width="14.75" customWidth="1"/>
    <col min="5638" max="5638" width="15" customWidth="1"/>
    <col min="5639" max="5639" width="14.375" customWidth="1"/>
    <col min="5640" max="5640" width="17.25" customWidth="1"/>
    <col min="5641" max="5641" width="16.375" customWidth="1"/>
    <col min="5642" max="5642" width="21.25" customWidth="1"/>
    <col min="5889" max="5889" width="5.75" customWidth="1"/>
    <col min="5890" max="5890" width="24.25" customWidth="1"/>
    <col min="5891" max="5891" width="18" customWidth="1"/>
    <col min="5892" max="5892" width="16.75" customWidth="1"/>
    <col min="5893" max="5893" width="14.75" customWidth="1"/>
    <col min="5894" max="5894" width="15" customWidth="1"/>
    <col min="5895" max="5895" width="14.375" customWidth="1"/>
    <col min="5896" max="5896" width="17.25" customWidth="1"/>
    <col min="5897" max="5897" width="16.375" customWidth="1"/>
    <col min="5898" max="5898" width="21.25" customWidth="1"/>
    <col min="6145" max="6145" width="5.75" customWidth="1"/>
    <col min="6146" max="6146" width="24.25" customWidth="1"/>
    <col min="6147" max="6147" width="18" customWidth="1"/>
    <col min="6148" max="6148" width="16.75" customWidth="1"/>
    <col min="6149" max="6149" width="14.75" customWidth="1"/>
    <col min="6150" max="6150" width="15" customWidth="1"/>
    <col min="6151" max="6151" width="14.375" customWidth="1"/>
    <col min="6152" max="6152" width="17.25" customWidth="1"/>
    <col min="6153" max="6153" width="16.375" customWidth="1"/>
    <col min="6154" max="6154" width="21.25" customWidth="1"/>
    <col min="6401" max="6401" width="5.75" customWidth="1"/>
    <col min="6402" max="6402" width="24.25" customWidth="1"/>
    <col min="6403" max="6403" width="18" customWidth="1"/>
    <col min="6404" max="6404" width="16.75" customWidth="1"/>
    <col min="6405" max="6405" width="14.75" customWidth="1"/>
    <col min="6406" max="6406" width="15" customWidth="1"/>
    <col min="6407" max="6407" width="14.375" customWidth="1"/>
    <col min="6408" max="6408" width="17.25" customWidth="1"/>
    <col min="6409" max="6409" width="16.375" customWidth="1"/>
    <col min="6410" max="6410" width="21.25" customWidth="1"/>
    <col min="6657" max="6657" width="5.75" customWidth="1"/>
    <col min="6658" max="6658" width="24.25" customWidth="1"/>
    <col min="6659" max="6659" width="18" customWidth="1"/>
    <col min="6660" max="6660" width="16.75" customWidth="1"/>
    <col min="6661" max="6661" width="14.75" customWidth="1"/>
    <col min="6662" max="6662" width="15" customWidth="1"/>
    <col min="6663" max="6663" width="14.375" customWidth="1"/>
    <col min="6664" max="6664" width="17.25" customWidth="1"/>
    <col min="6665" max="6665" width="16.375" customWidth="1"/>
    <col min="6666" max="6666" width="21.25" customWidth="1"/>
    <col min="6913" max="6913" width="5.75" customWidth="1"/>
    <col min="6914" max="6914" width="24.25" customWidth="1"/>
    <col min="6915" max="6915" width="18" customWidth="1"/>
    <col min="6916" max="6916" width="16.75" customWidth="1"/>
    <col min="6917" max="6917" width="14.75" customWidth="1"/>
    <col min="6918" max="6918" width="15" customWidth="1"/>
    <col min="6919" max="6919" width="14.375" customWidth="1"/>
    <col min="6920" max="6920" width="17.25" customWidth="1"/>
    <col min="6921" max="6921" width="16.375" customWidth="1"/>
    <col min="6922" max="6922" width="21.25" customWidth="1"/>
    <col min="7169" max="7169" width="5.75" customWidth="1"/>
    <col min="7170" max="7170" width="24.25" customWidth="1"/>
    <col min="7171" max="7171" width="18" customWidth="1"/>
    <col min="7172" max="7172" width="16.75" customWidth="1"/>
    <col min="7173" max="7173" width="14.75" customWidth="1"/>
    <col min="7174" max="7174" width="15" customWidth="1"/>
    <col min="7175" max="7175" width="14.375" customWidth="1"/>
    <col min="7176" max="7176" width="17.25" customWidth="1"/>
    <col min="7177" max="7177" width="16.375" customWidth="1"/>
    <col min="7178" max="7178" width="21.25" customWidth="1"/>
    <col min="7425" max="7425" width="5.75" customWidth="1"/>
    <col min="7426" max="7426" width="24.25" customWidth="1"/>
    <col min="7427" max="7427" width="18" customWidth="1"/>
    <col min="7428" max="7428" width="16.75" customWidth="1"/>
    <col min="7429" max="7429" width="14.75" customWidth="1"/>
    <col min="7430" max="7430" width="15" customWidth="1"/>
    <col min="7431" max="7431" width="14.375" customWidth="1"/>
    <col min="7432" max="7432" width="17.25" customWidth="1"/>
    <col min="7433" max="7433" width="16.375" customWidth="1"/>
    <col min="7434" max="7434" width="21.25" customWidth="1"/>
    <col min="7681" max="7681" width="5.75" customWidth="1"/>
    <col min="7682" max="7682" width="24.25" customWidth="1"/>
    <col min="7683" max="7683" width="18" customWidth="1"/>
    <col min="7684" max="7684" width="16.75" customWidth="1"/>
    <col min="7685" max="7685" width="14.75" customWidth="1"/>
    <col min="7686" max="7686" width="15" customWidth="1"/>
    <col min="7687" max="7687" width="14.375" customWidth="1"/>
    <col min="7688" max="7688" width="17.25" customWidth="1"/>
    <col min="7689" max="7689" width="16.375" customWidth="1"/>
    <col min="7690" max="7690" width="21.25" customWidth="1"/>
    <col min="7937" max="7937" width="5.75" customWidth="1"/>
    <col min="7938" max="7938" width="24.25" customWidth="1"/>
    <col min="7939" max="7939" width="18" customWidth="1"/>
    <col min="7940" max="7940" width="16.75" customWidth="1"/>
    <col min="7941" max="7941" width="14.75" customWidth="1"/>
    <col min="7942" max="7942" width="15" customWidth="1"/>
    <col min="7943" max="7943" width="14.375" customWidth="1"/>
    <col min="7944" max="7944" width="17.25" customWidth="1"/>
    <col min="7945" max="7945" width="16.375" customWidth="1"/>
    <col min="7946" max="7946" width="21.25" customWidth="1"/>
    <col min="8193" max="8193" width="5.75" customWidth="1"/>
    <col min="8194" max="8194" width="24.25" customWidth="1"/>
    <col min="8195" max="8195" width="18" customWidth="1"/>
    <col min="8196" max="8196" width="16.75" customWidth="1"/>
    <col min="8197" max="8197" width="14.75" customWidth="1"/>
    <col min="8198" max="8198" width="15" customWidth="1"/>
    <col min="8199" max="8199" width="14.375" customWidth="1"/>
    <col min="8200" max="8200" width="17.25" customWidth="1"/>
    <col min="8201" max="8201" width="16.375" customWidth="1"/>
    <col min="8202" max="8202" width="21.25" customWidth="1"/>
    <col min="8449" max="8449" width="5.75" customWidth="1"/>
    <col min="8450" max="8450" width="24.25" customWidth="1"/>
    <col min="8451" max="8451" width="18" customWidth="1"/>
    <col min="8452" max="8452" width="16.75" customWidth="1"/>
    <col min="8453" max="8453" width="14.75" customWidth="1"/>
    <col min="8454" max="8454" width="15" customWidth="1"/>
    <col min="8455" max="8455" width="14.375" customWidth="1"/>
    <col min="8456" max="8456" width="17.25" customWidth="1"/>
    <col min="8457" max="8457" width="16.375" customWidth="1"/>
    <col min="8458" max="8458" width="21.25" customWidth="1"/>
    <col min="8705" max="8705" width="5.75" customWidth="1"/>
    <col min="8706" max="8706" width="24.25" customWidth="1"/>
    <col min="8707" max="8707" width="18" customWidth="1"/>
    <col min="8708" max="8708" width="16.75" customWidth="1"/>
    <col min="8709" max="8709" width="14.75" customWidth="1"/>
    <col min="8710" max="8710" width="15" customWidth="1"/>
    <col min="8711" max="8711" width="14.375" customWidth="1"/>
    <col min="8712" max="8712" width="17.25" customWidth="1"/>
    <col min="8713" max="8713" width="16.375" customWidth="1"/>
    <col min="8714" max="8714" width="21.25" customWidth="1"/>
    <col min="8961" max="8961" width="5.75" customWidth="1"/>
    <col min="8962" max="8962" width="24.25" customWidth="1"/>
    <col min="8963" max="8963" width="18" customWidth="1"/>
    <col min="8964" max="8964" width="16.75" customWidth="1"/>
    <col min="8965" max="8965" width="14.75" customWidth="1"/>
    <col min="8966" max="8966" width="15" customWidth="1"/>
    <col min="8967" max="8967" width="14.375" customWidth="1"/>
    <col min="8968" max="8968" width="17.25" customWidth="1"/>
    <col min="8969" max="8969" width="16.375" customWidth="1"/>
    <col min="8970" max="8970" width="21.25" customWidth="1"/>
    <col min="9217" max="9217" width="5.75" customWidth="1"/>
    <col min="9218" max="9218" width="24.25" customWidth="1"/>
    <col min="9219" max="9219" width="18" customWidth="1"/>
    <col min="9220" max="9220" width="16.75" customWidth="1"/>
    <col min="9221" max="9221" width="14.75" customWidth="1"/>
    <col min="9222" max="9222" width="15" customWidth="1"/>
    <col min="9223" max="9223" width="14.375" customWidth="1"/>
    <col min="9224" max="9224" width="17.25" customWidth="1"/>
    <col min="9225" max="9225" width="16.375" customWidth="1"/>
    <col min="9226" max="9226" width="21.25" customWidth="1"/>
    <col min="9473" max="9473" width="5.75" customWidth="1"/>
    <col min="9474" max="9474" width="24.25" customWidth="1"/>
    <col min="9475" max="9475" width="18" customWidth="1"/>
    <col min="9476" max="9476" width="16.75" customWidth="1"/>
    <col min="9477" max="9477" width="14.75" customWidth="1"/>
    <col min="9478" max="9478" width="15" customWidth="1"/>
    <col min="9479" max="9479" width="14.375" customWidth="1"/>
    <col min="9480" max="9480" width="17.25" customWidth="1"/>
    <col min="9481" max="9481" width="16.375" customWidth="1"/>
    <col min="9482" max="9482" width="21.25" customWidth="1"/>
    <col min="9729" max="9729" width="5.75" customWidth="1"/>
    <col min="9730" max="9730" width="24.25" customWidth="1"/>
    <col min="9731" max="9731" width="18" customWidth="1"/>
    <col min="9732" max="9732" width="16.75" customWidth="1"/>
    <col min="9733" max="9733" width="14.75" customWidth="1"/>
    <col min="9734" max="9734" width="15" customWidth="1"/>
    <col min="9735" max="9735" width="14.375" customWidth="1"/>
    <col min="9736" max="9736" width="17.25" customWidth="1"/>
    <col min="9737" max="9737" width="16.375" customWidth="1"/>
    <col min="9738" max="9738" width="21.25" customWidth="1"/>
    <col min="9985" max="9985" width="5.75" customWidth="1"/>
    <col min="9986" max="9986" width="24.25" customWidth="1"/>
    <col min="9987" max="9987" width="18" customWidth="1"/>
    <col min="9988" max="9988" width="16.75" customWidth="1"/>
    <col min="9989" max="9989" width="14.75" customWidth="1"/>
    <col min="9990" max="9990" width="15" customWidth="1"/>
    <col min="9991" max="9991" width="14.375" customWidth="1"/>
    <col min="9992" max="9992" width="17.25" customWidth="1"/>
    <col min="9993" max="9993" width="16.375" customWidth="1"/>
    <col min="9994" max="9994" width="21.25" customWidth="1"/>
    <col min="10241" max="10241" width="5.75" customWidth="1"/>
    <col min="10242" max="10242" width="24.25" customWidth="1"/>
    <col min="10243" max="10243" width="18" customWidth="1"/>
    <col min="10244" max="10244" width="16.75" customWidth="1"/>
    <col min="10245" max="10245" width="14.75" customWidth="1"/>
    <col min="10246" max="10246" width="15" customWidth="1"/>
    <col min="10247" max="10247" width="14.375" customWidth="1"/>
    <col min="10248" max="10248" width="17.25" customWidth="1"/>
    <col min="10249" max="10249" width="16.375" customWidth="1"/>
    <col min="10250" max="10250" width="21.25" customWidth="1"/>
    <col min="10497" max="10497" width="5.75" customWidth="1"/>
    <col min="10498" max="10498" width="24.25" customWidth="1"/>
    <col min="10499" max="10499" width="18" customWidth="1"/>
    <col min="10500" max="10500" width="16.75" customWidth="1"/>
    <col min="10501" max="10501" width="14.75" customWidth="1"/>
    <col min="10502" max="10502" width="15" customWidth="1"/>
    <col min="10503" max="10503" width="14.375" customWidth="1"/>
    <col min="10504" max="10504" width="17.25" customWidth="1"/>
    <col min="10505" max="10505" width="16.375" customWidth="1"/>
    <col min="10506" max="10506" width="21.25" customWidth="1"/>
    <col min="10753" max="10753" width="5.75" customWidth="1"/>
    <col min="10754" max="10754" width="24.25" customWidth="1"/>
    <col min="10755" max="10755" width="18" customWidth="1"/>
    <col min="10756" max="10756" width="16.75" customWidth="1"/>
    <col min="10757" max="10757" width="14.75" customWidth="1"/>
    <col min="10758" max="10758" width="15" customWidth="1"/>
    <col min="10759" max="10759" width="14.375" customWidth="1"/>
    <col min="10760" max="10760" width="17.25" customWidth="1"/>
    <col min="10761" max="10761" width="16.375" customWidth="1"/>
    <col min="10762" max="10762" width="21.25" customWidth="1"/>
    <col min="11009" max="11009" width="5.75" customWidth="1"/>
    <col min="11010" max="11010" width="24.25" customWidth="1"/>
    <col min="11011" max="11011" width="18" customWidth="1"/>
    <col min="11012" max="11012" width="16.75" customWidth="1"/>
    <col min="11013" max="11013" width="14.75" customWidth="1"/>
    <col min="11014" max="11014" width="15" customWidth="1"/>
    <col min="11015" max="11015" width="14.375" customWidth="1"/>
    <col min="11016" max="11016" width="17.25" customWidth="1"/>
    <col min="11017" max="11017" width="16.375" customWidth="1"/>
    <col min="11018" max="11018" width="21.25" customWidth="1"/>
    <col min="11265" max="11265" width="5.75" customWidth="1"/>
    <col min="11266" max="11266" width="24.25" customWidth="1"/>
    <col min="11267" max="11267" width="18" customWidth="1"/>
    <col min="11268" max="11268" width="16.75" customWidth="1"/>
    <col min="11269" max="11269" width="14.75" customWidth="1"/>
    <col min="11270" max="11270" width="15" customWidth="1"/>
    <col min="11271" max="11271" width="14.375" customWidth="1"/>
    <col min="11272" max="11272" width="17.25" customWidth="1"/>
    <col min="11273" max="11273" width="16.375" customWidth="1"/>
    <col min="11274" max="11274" width="21.25" customWidth="1"/>
    <col min="11521" max="11521" width="5.75" customWidth="1"/>
    <col min="11522" max="11522" width="24.25" customWidth="1"/>
    <col min="11523" max="11523" width="18" customWidth="1"/>
    <col min="11524" max="11524" width="16.75" customWidth="1"/>
    <col min="11525" max="11525" width="14.75" customWidth="1"/>
    <col min="11526" max="11526" width="15" customWidth="1"/>
    <col min="11527" max="11527" width="14.375" customWidth="1"/>
    <col min="11528" max="11528" width="17.25" customWidth="1"/>
    <col min="11529" max="11529" width="16.375" customWidth="1"/>
    <col min="11530" max="11530" width="21.25" customWidth="1"/>
    <col min="11777" max="11777" width="5.75" customWidth="1"/>
    <col min="11778" max="11778" width="24.25" customWidth="1"/>
    <col min="11779" max="11779" width="18" customWidth="1"/>
    <col min="11780" max="11780" width="16.75" customWidth="1"/>
    <col min="11781" max="11781" width="14.75" customWidth="1"/>
    <col min="11782" max="11782" width="15" customWidth="1"/>
    <col min="11783" max="11783" width="14.375" customWidth="1"/>
    <col min="11784" max="11784" width="17.25" customWidth="1"/>
    <col min="11785" max="11785" width="16.375" customWidth="1"/>
    <col min="11786" max="11786" width="21.25" customWidth="1"/>
    <col min="12033" max="12033" width="5.75" customWidth="1"/>
    <col min="12034" max="12034" width="24.25" customWidth="1"/>
    <col min="12035" max="12035" width="18" customWidth="1"/>
    <col min="12036" max="12036" width="16.75" customWidth="1"/>
    <col min="12037" max="12037" width="14.75" customWidth="1"/>
    <col min="12038" max="12038" width="15" customWidth="1"/>
    <col min="12039" max="12039" width="14.375" customWidth="1"/>
    <col min="12040" max="12040" width="17.25" customWidth="1"/>
    <col min="12041" max="12041" width="16.375" customWidth="1"/>
    <col min="12042" max="12042" width="21.25" customWidth="1"/>
    <col min="12289" max="12289" width="5.75" customWidth="1"/>
    <col min="12290" max="12290" width="24.25" customWidth="1"/>
    <col min="12291" max="12291" width="18" customWidth="1"/>
    <col min="12292" max="12292" width="16.75" customWidth="1"/>
    <col min="12293" max="12293" width="14.75" customWidth="1"/>
    <col min="12294" max="12294" width="15" customWidth="1"/>
    <col min="12295" max="12295" width="14.375" customWidth="1"/>
    <col min="12296" max="12296" width="17.25" customWidth="1"/>
    <col min="12297" max="12297" width="16.375" customWidth="1"/>
    <col min="12298" max="12298" width="21.25" customWidth="1"/>
    <col min="12545" max="12545" width="5.75" customWidth="1"/>
    <col min="12546" max="12546" width="24.25" customWidth="1"/>
    <col min="12547" max="12547" width="18" customWidth="1"/>
    <col min="12548" max="12548" width="16.75" customWidth="1"/>
    <col min="12549" max="12549" width="14.75" customWidth="1"/>
    <col min="12550" max="12550" width="15" customWidth="1"/>
    <col min="12551" max="12551" width="14.375" customWidth="1"/>
    <col min="12552" max="12552" width="17.25" customWidth="1"/>
    <col min="12553" max="12553" width="16.375" customWidth="1"/>
    <col min="12554" max="12554" width="21.25" customWidth="1"/>
    <col min="12801" max="12801" width="5.75" customWidth="1"/>
    <col min="12802" max="12802" width="24.25" customWidth="1"/>
    <col min="12803" max="12803" width="18" customWidth="1"/>
    <col min="12804" max="12804" width="16.75" customWidth="1"/>
    <col min="12805" max="12805" width="14.75" customWidth="1"/>
    <col min="12806" max="12806" width="15" customWidth="1"/>
    <col min="12807" max="12807" width="14.375" customWidth="1"/>
    <col min="12808" max="12808" width="17.25" customWidth="1"/>
    <col min="12809" max="12809" width="16.375" customWidth="1"/>
    <col min="12810" max="12810" width="21.25" customWidth="1"/>
    <col min="13057" max="13057" width="5.75" customWidth="1"/>
    <col min="13058" max="13058" width="24.25" customWidth="1"/>
    <col min="13059" max="13059" width="18" customWidth="1"/>
    <col min="13060" max="13060" width="16.75" customWidth="1"/>
    <col min="13061" max="13061" width="14.75" customWidth="1"/>
    <col min="13062" max="13062" width="15" customWidth="1"/>
    <col min="13063" max="13063" width="14.375" customWidth="1"/>
    <col min="13064" max="13064" width="17.25" customWidth="1"/>
    <col min="13065" max="13065" width="16.375" customWidth="1"/>
    <col min="13066" max="13066" width="21.25" customWidth="1"/>
    <col min="13313" max="13313" width="5.75" customWidth="1"/>
    <col min="13314" max="13314" width="24.25" customWidth="1"/>
    <col min="13315" max="13315" width="18" customWidth="1"/>
    <col min="13316" max="13316" width="16.75" customWidth="1"/>
    <col min="13317" max="13317" width="14.75" customWidth="1"/>
    <col min="13318" max="13318" width="15" customWidth="1"/>
    <col min="13319" max="13319" width="14.375" customWidth="1"/>
    <col min="13320" max="13320" width="17.25" customWidth="1"/>
    <col min="13321" max="13321" width="16.375" customWidth="1"/>
    <col min="13322" max="13322" width="21.25" customWidth="1"/>
    <col min="13569" max="13569" width="5.75" customWidth="1"/>
    <col min="13570" max="13570" width="24.25" customWidth="1"/>
    <col min="13571" max="13571" width="18" customWidth="1"/>
    <col min="13572" max="13572" width="16.75" customWidth="1"/>
    <col min="13573" max="13573" width="14.75" customWidth="1"/>
    <col min="13574" max="13574" width="15" customWidth="1"/>
    <col min="13575" max="13575" width="14.375" customWidth="1"/>
    <col min="13576" max="13576" width="17.25" customWidth="1"/>
    <col min="13577" max="13577" width="16.375" customWidth="1"/>
    <col min="13578" max="13578" width="21.25" customWidth="1"/>
    <col min="13825" max="13825" width="5.75" customWidth="1"/>
    <col min="13826" max="13826" width="24.25" customWidth="1"/>
    <col min="13827" max="13827" width="18" customWidth="1"/>
    <col min="13828" max="13828" width="16.75" customWidth="1"/>
    <col min="13829" max="13829" width="14.75" customWidth="1"/>
    <col min="13830" max="13830" width="15" customWidth="1"/>
    <col min="13831" max="13831" width="14.375" customWidth="1"/>
    <col min="13832" max="13832" width="17.25" customWidth="1"/>
    <col min="13833" max="13833" width="16.375" customWidth="1"/>
    <col min="13834" max="13834" width="21.25" customWidth="1"/>
    <col min="14081" max="14081" width="5.75" customWidth="1"/>
    <col min="14082" max="14082" width="24.25" customWidth="1"/>
    <col min="14083" max="14083" width="18" customWidth="1"/>
    <col min="14084" max="14084" width="16.75" customWidth="1"/>
    <col min="14085" max="14085" width="14.75" customWidth="1"/>
    <col min="14086" max="14086" width="15" customWidth="1"/>
    <col min="14087" max="14087" width="14.375" customWidth="1"/>
    <col min="14088" max="14088" width="17.25" customWidth="1"/>
    <col min="14089" max="14089" width="16.375" customWidth="1"/>
    <col min="14090" max="14090" width="21.25" customWidth="1"/>
    <col min="14337" max="14337" width="5.75" customWidth="1"/>
    <col min="14338" max="14338" width="24.25" customWidth="1"/>
    <col min="14339" max="14339" width="18" customWidth="1"/>
    <col min="14340" max="14340" width="16.75" customWidth="1"/>
    <col min="14341" max="14341" width="14.75" customWidth="1"/>
    <col min="14342" max="14342" width="15" customWidth="1"/>
    <col min="14343" max="14343" width="14.375" customWidth="1"/>
    <col min="14344" max="14344" width="17.25" customWidth="1"/>
    <col min="14345" max="14345" width="16.375" customWidth="1"/>
    <col min="14346" max="14346" width="21.25" customWidth="1"/>
    <col min="14593" max="14593" width="5.75" customWidth="1"/>
    <col min="14594" max="14594" width="24.25" customWidth="1"/>
    <col min="14595" max="14595" width="18" customWidth="1"/>
    <col min="14596" max="14596" width="16.75" customWidth="1"/>
    <col min="14597" max="14597" width="14.75" customWidth="1"/>
    <col min="14598" max="14598" width="15" customWidth="1"/>
    <col min="14599" max="14599" width="14.375" customWidth="1"/>
    <col min="14600" max="14600" width="17.25" customWidth="1"/>
    <col min="14601" max="14601" width="16.375" customWidth="1"/>
    <col min="14602" max="14602" width="21.25" customWidth="1"/>
    <col min="14849" max="14849" width="5.75" customWidth="1"/>
    <col min="14850" max="14850" width="24.25" customWidth="1"/>
    <col min="14851" max="14851" width="18" customWidth="1"/>
    <col min="14852" max="14852" width="16.75" customWidth="1"/>
    <col min="14853" max="14853" width="14.75" customWidth="1"/>
    <col min="14854" max="14854" width="15" customWidth="1"/>
    <col min="14855" max="14855" width="14.375" customWidth="1"/>
    <col min="14856" max="14856" width="17.25" customWidth="1"/>
    <col min="14857" max="14857" width="16.375" customWidth="1"/>
    <col min="14858" max="14858" width="21.25" customWidth="1"/>
    <col min="15105" max="15105" width="5.75" customWidth="1"/>
    <col min="15106" max="15106" width="24.25" customWidth="1"/>
    <col min="15107" max="15107" width="18" customWidth="1"/>
    <col min="15108" max="15108" width="16.75" customWidth="1"/>
    <col min="15109" max="15109" width="14.75" customWidth="1"/>
    <col min="15110" max="15110" width="15" customWidth="1"/>
    <col min="15111" max="15111" width="14.375" customWidth="1"/>
    <col min="15112" max="15112" width="17.25" customWidth="1"/>
    <col min="15113" max="15113" width="16.375" customWidth="1"/>
    <col min="15114" max="15114" width="21.25" customWidth="1"/>
    <col min="15361" max="15361" width="5.75" customWidth="1"/>
    <col min="15362" max="15362" width="24.25" customWidth="1"/>
    <col min="15363" max="15363" width="18" customWidth="1"/>
    <col min="15364" max="15364" width="16.75" customWidth="1"/>
    <col min="15365" max="15365" width="14.75" customWidth="1"/>
    <col min="15366" max="15366" width="15" customWidth="1"/>
    <col min="15367" max="15367" width="14.375" customWidth="1"/>
    <col min="15368" max="15368" width="17.25" customWidth="1"/>
    <col min="15369" max="15369" width="16.375" customWidth="1"/>
    <col min="15370" max="15370" width="21.25" customWidth="1"/>
    <col min="15617" max="15617" width="5.75" customWidth="1"/>
    <col min="15618" max="15618" width="24.25" customWidth="1"/>
    <col min="15619" max="15619" width="18" customWidth="1"/>
    <col min="15620" max="15620" width="16.75" customWidth="1"/>
    <col min="15621" max="15621" width="14.75" customWidth="1"/>
    <col min="15622" max="15622" width="15" customWidth="1"/>
    <col min="15623" max="15623" width="14.375" customWidth="1"/>
    <col min="15624" max="15624" width="17.25" customWidth="1"/>
    <col min="15625" max="15625" width="16.375" customWidth="1"/>
    <col min="15626" max="15626" width="21.25" customWidth="1"/>
    <col min="15873" max="15873" width="5.75" customWidth="1"/>
    <col min="15874" max="15874" width="24.25" customWidth="1"/>
    <col min="15875" max="15875" width="18" customWidth="1"/>
    <col min="15876" max="15876" width="16.75" customWidth="1"/>
    <col min="15877" max="15877" width="14.75" customWidth="1"/>
    <col min="15878" max="15878" width="15" customWidth="1"/>
    <col min="15879" max="15879" width="14.375" customWidth="1"/>
    <col min="15880" max="15880" width="17.25" customWidth="1"/>
    <col min="15881" max="15881" width="16.375" customWidth="1"/>
    <col min="15882" max="15882" width="21.25" customWidth="1"/>
    <col min="16129" max="16129" width="5.75" customWidth="1"/>
    <col min="16130" max="16130" width="24.25" customWidth="1"/>
    <col min="16131" max="16131" width="18" customWidth="1"/>
    <col min="16132" max="16132" width="16.75" customWidth="1"/>
    <col min="16133" max="16133" width="14.75" customWidth="1"/>
    <col min="16134" max="16134" width="15" customWidth="1"/>
    <col min="16135" max="16135" width="14.375" customWidth="1"/>
    <col min="16136" max="16136" width="17.25" customWidth="1"/>
    <col min="16137" max="16137" width="16.375" customWidth="1"/>
    <col min="16138" max="16138" width="21.25" customWidth="1"/>
  </cols>
  <sheetData>
    <row r="1" spans="1:10" ht="15.75" x14ac:dyDescent="0.2">
      <c r="A1" s="123" t="s">
        <v>233</v>
      </c>
      <c r="B1" s="123"/>
      <c r="C1" s="123"/>
      <c r="D1" s="123"/>
      <c r="E1" s="123"/>
      <c r="F1" s="123"/>
      <c r="G1" s="123"/>
      <c r="H1" s="123"/>
      <c r="I1" s="123"/>
      <c r="J1" s="123"/>
    </row>
    <row r="2" spans="1:10" x14ac:dyDescent="0.2">
      <c r="A2" s="160" t="s">
        <v>188</v>
      </c>
      <c r="B2" s="161"/>
      <c r="C2" s="161"/>
      <c r="D2" s="161"/>
      <c r="E2" s="161"/>
      <c r="F2" s="161"/>
      <c r="G2" s="161"/>
      <c r="H2" s="161"/>
      <c r="I2" s="161"/>
      <c r="J2" s="161"/>
    </row>
    <row r="3" spans="1:10" ht="7.15" customHeight="1" x14ac:dyDescent="0.2">
      <c r="A3" s="161"/>
      <c r="B3" s="161"/>
      <c r="C3" s="161"/>
      <c r="D3" s="161"/>
      <c r="E3" s="161"/>
      <c r="F3" s="161"/>
      <c r="G3" s="161"/>
      <c r="H3" s="161"/>
      <c r="I3" s="161"/>
      <c r="J3" s="161"/>
    </row>
    <row r="4" spans="1:10" ht="15" x14ac:dyDescent="0.2">
      <c r="A4" s="162" t="str">
        <f>'PL1'!A3:E3</f>
        <v>(Kèm theo báo cáo số          /BC-HĐND ngày 01 tháng 4 năm 2024 của Thường trực HĐND tỉnh Đồng Tháp)</v>
      </c>
      <c r="B4" s="162"/>
      <c r="C4" s="162"/>
      <c r="D4" s="162"/>
      <c r="E4" s="162"/>
      <c r="F4" s="162"/>
      <c r="G4" s="162"/>
      <c r="H4" s="162"/>
      <c r="I4" s="162"/>
      <c r="J4" s="162"/>
    </row>
    <row r="6" spans="1:10" ht="18" customHeight="1" x14ac:dyDescent="0.2">
      <c r="A6" s="138" t="s">
        <v>0</v>
      </c>
      <c r="B6" s="138" t="s">
        <v>15</v>
      </c>
      <c r="C6" s="140" t="s">
        <v>16</v>
      </c>
      <c r="D6" s="140" t="s">
        <v>25</v>
      </c>
      <c r="E6" s="140" t="s">
        <v>189</v>
      </c>
      <c r="F6" s="140" t="s">
        <v>190</v>
      </c>
      <c r="G6" s="142" t="s">
        <v>18</v>
      </c>
      <c r="H6" s="143"/>
      <c r="I6" s="144"/>
      <c r="J6" s="140" t="s">
        <v>19</v>
      </c>
    </row>
    <row r="7" spans="1:10" ht="82.5" customHeight="1" x14ac:dyDescent="0.2">
      <c r="A7" s="139"/>
      <c r="B7" s="139"/>
      <c r="C7" s="141"/>
      <c r="D7" s="141"/>
      <c r="E7" s="141"/>
      <c r="F7" s="141"/>
      <c r="G7" s="10" t="s">
        <v>191</v>
      </c>
      <c r="H7" s="10" t="s">
        <v>192</v>
      </c>
      <c r="I7" s="10" t="s">
        <v>193</v>
      </c>
      <c r="J7" s="141"/>
    </row>
    <row r="8" spans="1:10" ht="15.75" x14ac:dyDescent="0.2">
      <c r="A8" s="133" t="s">
        <v>23</v>
      </c>
      <c r="B8" s="134"/>
      <c r="C8" s="134"/>
      <c r="D8" s="134"/>
      <c r="E8" s="134"/>
      <c r="F8" s="134"/>
      <c r="G8" s="134"/>
      <c r="H8" s="134"/>
      <c r="I8" s="134"/>
      <c r="J8" s="135"/>
    </row>
    <row r="9" spans="1:10" ht="31.5" x14ac:dyDescent="0.2">
      <c r="A9" s="11">
        <v>1</v>
      </c>
      <c r="B9" s="111" t="s">
        <v>194</v>
      </c>
      <c r="C9" s="112" t="s">
        <v>195</v>
      </c>
      <c r="D9" s="118" t="s">
        <v>196</v>
      </c>
      <c r="E9" s="19">
        <v>103</v>
      </c>
      <c r="F9" s="20">
        <v>41.39</v>
      </c>
      <c r="G9" s="20">
        <v>6.07</v>
      </c>
      <c r="H9" s="20">
        <f>G9</f>
        <v>6.07</v>
      </c>
      <c r="I9" s="20">
        <v>0</v>
      </c>
      <c r="J9" s="14"/>
    </row>
    <row r="10" spans="1:10" ht="31.5" x14ac:dyDescent="0.2">
      <c r="A10" s="11">
        <v>2</v>
      </c>
      <c r="B10" s="113" t="s">
        <v>197</v>
      </c>
      <c r="C10" s="112" t="s">
        <v>198</v>
      </c>
      <c r="D10" s="118" t="s">
        <v>196</v>
      </c>
      <c r="E10" s="19">
        <v>47.2</v>
      </c>
      <c r="F10" s="20">
        <v>15.38</v>
      </c>
      <c r="G10" s="20">
        <v>11.36</v>
      </c>
      <c r="H10" s="20">
        <f>G10</f>
        <v>11.36</v>
      </c>
      <c r="I10" s="20">
        <v>0</v>
      </c>
      <c r="J10" s="14"/>
    </row>
    <row r="11" spans="1:10" ht="31.5" x14ac:dyDescent="0.2">
      <c r="A11" s="11">
        <v>3</v>
      </c>
      <c r="B11" s="113" t="s">
        <v>199</v>
      </c>
      <c r="C11" s="112" t="s">
        <v>200</v>
      </c>
      <c r="D11" s="118" t="s">
        <v>196</v>
      </c>
      <c r="E11" s="19">
        <v>18.600000000000001</v>
      </c>
      <c r="F11" s="20">
        <v>15</v>
      </c>
      <c r="G11" s="20">
        <v>11.3</v>
      </c>
      <c r="H11" s="20">
        <v>11.3</v>
      </c>
      <c r="I11" s="20">
        <v>0</v>
      </c>
      <c r="J11" s="14"/>
    </row>
    <row r="12" spans="1:10" ht="31.5" x14ac:dyDescent="0.2">
      <c r="A12" s="11">
        <v>4</v>
      </c>
      <c r="B12" s="113" t="s">
        <v>201</v>
      </c>
      <c r="C12" s="114" t="s">
        <v>202</v>
      </c>
      <c r="D12" s="118" t="s">
        <v>196</v>
      </c>
      <c r="E12" s="19">
        <v>57.2</v>
      </c>
      <c r="F12" s="20">
        <v>49.25</v>
      </c>
      <c r="G12" s="20">
        <v>44.03</v>
      </c>
      <c r="H12" s="20">
        <f>G12</f>
        <v>44.03</v>
      </c>
      <c r="I12" s="20">
        <v>0</v>
      </c>
      <c r="J12" s="14"/>
    </row>
    <row r="13" spans="1:10" ht="31.5" x14ac:dyDescent="0.2">
      <c r="A13" s="11">
        <v>5</v>
      </c>
      <c r="B13" s="113" t="s">
        <v>203</v>
      </c>
      <c r="C13" s="114" t="s">
        <v>200</v>
      </c>
      <c r="D13" s="118" t="s">
        <v>196</v>
      </c>
      <c r="E13" s="19">
        <v>7.6</v>
      </c>
      <c r="F13" s="20">
        <v>16.46</v>
      </c>
      <c r="G13" s="20">
        <v>15.3</v>
      </c>
      <c r="H13" s="20">
        <v>7.9</v>
      </c>
      <c r="I13" s="20">
        <v>8.4</v>
      </c>
      <c r="J13" s="14"/>
    </row>
    <row r="14" spans="1:10" ht="31.5" x14ac:dyDescent="0.2">
      <c r="A14" s="11">
        <v>6</v>
      </c>
      <c r="B14" s="113" t="s">
        <v>204</v>
      </c>
      <c r="C14" s="114" t="s">
        <v>200</v>
      </c>
      <c r="D14" s="118" t="s">
        <v>196</v>
      </c>
      <c r="E14" s="19">
        <v>110.4</v>
      </c>
      <c r="F14" s="20">
        <v>58</v>
      </c>
      <c r="G14" s="20">
        <v>48.71</v>
      </c>
      <c r="H14" s="20">
        <v>37.81</v>
      </c>
      <c r="I14" s="20">
        <f>G14-H14</f>
        <v>10.899999999999999</v>
      </c>
      <c r="J14" s="14"/>
    </row>
    <row r="15" spans="1:10" ht="31.5" x14ac:dyDescent="0.2">
      <c r="A15" s="11">
        <v>7</v>
      </c>
      <c r="B15" s="113" t="s">
        <v>205</v>
      </c>
      <c r="C15" s="114" t="s">
        <v>206</v>
      </c>
      <c r="D15" s="118" t="s">
        <v>196</v>
      </c>
      <c r="E15" s="19">
        <v>58.7</v>
      </c>
      <c r="F15" s="20">
        <v>93.1</v>
      </c>
      <c r="G15" s="20">
        <v>61.03</v>
      </c>
      <c r="H15" s="20">
        <f>G15</f>
        <v>61.03</v>
      </c>
      <c r="I15" s="20">
        <v>0</v>
      </c>
      <c r="J15" s="14"/>
    </row>
    <row r="16" spans="1:10" ht="47.25" x14ac:dyDescent="0.2">
      <c r="A16" s="11">
        <v>8</v>
      </c>
      <c r="B16" s="115" t="s">
        <v>207</v>
      </c>
      <c r="C16" s="116" t="s">
        <v>208</v>
      </c>
      <c r="D16" s="120" t="s">
        <v>209</v>
      </c>
      <c r="E16" s="22">
        <v>62</v>
      </c>
      <c r="F16" s="23">
        <v>16.61</v>
      </c>
      <c r="G16" s="20">
        <v>10.210000000000001</v>
      </c>
      <c r="H16" s="20">
        <v>0</v>
      </c>
      <c r="I16" s="23">
        <v>10.210000000000001</v>
      </c>
      <c r="J16" s="21" t="s">
        <v>210</v>
      </c>
    </row>
    <row r="17" spans="1:10" ht="47.25" x14ac:dyDescent="0.2">
      <c r="A17" s="11">
        <v>9</v>
      </c>
      <c r="B17" s="115" t="s">
        <v>211</v>
      </c>
      <c r="C17" s="116" t="s">
        <v>212</v>
      </c>
      <c r="D17" s="120" t="s">
        <v>209</v>
      </c>
      <c r="E17" s="22">
        <v>185</v>
      </c>
      <c r="F17" s="23">
        <v>18.7</v>
      </c>
      <c r="G17" s="20">
        <v>10.14</v>
      </c>
      <c r="H17" s="20">
        <f>G17</f>
        <v>10.14</v>
      </c>
      <c r="I17" s="20">
        <v>0</v>
      </c>
      <c r="J17" s="14"/>
    </row>
    <row r="18" spans="1:10" ht="31.5" x14ac:dyDescent="0.2">
      <c r="A18" s="11">
        <v>10</v>
      </c>
      <c r="B18" s="115" t="s">
        <v>213</v>
      </c>
      <c r="C18" s="116" t="s">
        <v>214</v>
      </c>
      <c r="D18" s="120" t="s">
        <v>209</v>
      </c>
      <c r="E18" s="22">
        <v>4</v>
      </c>
      <c r="F18" s="23">
        <v>5.5</v>
      </c>
      <c r="G18" s="20">
        <v>5.5</v>
      </c>
      <c r="H18" s="20">
        <v>5.5</v>
      </c>
      <c r="I18" s="20">
        <v>0</v>
      </c>
      <c r="J18" s="14"/>
    </row>
    <row r="19" spans="1:10" ht="47.25" x14ac:dyDescent="0.2">
      <c r="A19" s="11">
        <v>11</v>
      </c>
      <c r="B19" s="115" t="s">
        <v>215</v>
      </c>
      <c r="C19" s="116" t="s">
        <v>216</v>
      </c>
      <c r="D19" s="120" t="s">
        <v>209</v>
      </c>
      <c r="E19" s="22">
        <v>192</v>
      </c>
      <c r="F19" s="23">
        <v>14.5</v>
      </c>
      <c r="G19" s="20">
        <v>6.07</v>
      </c>
      <c r="H19" s="20">
        <v>6.07</v>
      </c>
      <c r="I19" s="20">
        <v>0</v>
      </c>
      <c r="J19" s="14"/>
    </row>
    <row r="20" spans="1:10" ht="31.5" x14ac:dyDescent="0.2">
      <c r="A20" s="11">
        <v>12</v>
      </c>
      <c r="B20" s="115" t="s">
        <v>217</v>
      </c>
      <c r="C20" s="116" t="s">
        <v>218</v>
      </c>
      <c r="D20" s="120" t="s">
        <v>209</v>
      </c>
      <c r="E20" s="22">
        <v>325</v>
      </c>
      <c r="F20" s="23">
        <v>49.9</v>
      </c>
      <c r="G20" s="20">
        <v>32.33</v>
      </c>
      <c r="H20" s="20">
        <v>0</v>
      </c>
      <c r="I20" s="23">
        <f>G20</f>
        <v>32.33</v>
      </c>
      <c r="J20" s="21" t="s">
        <v>219</v>
      </c>
    </row>
    <row r="21" spans="1:10" ht="31.5" x14ac:dyDescent="0.2">
      <c r="A21" s="11">
        <v>13</v>
      </c>
      <c r="B21" s="115" t="s">
        <v>220</v>
      </c>
      <c r="C21" s="116" t="s">
        <v>221</v>
      </c>
      <c r="D21" s="120" t="s">
        <v>209</v>
      </c>
      <c r="E21" s="22">
        <v>374.5</v>
      </c>
      <c r="F21" s="24" t="s">
        <v>222</v>
      </c>
      <c r="G21" s="20">
        <v>36.4</v>
      </c>
      <c r="H21" s="20">
        <v>36.4</v>
      </c>
      <c r="I21" s="20">
        <v>0</v>
      </c>
      <c r="J21" s="25"/>
    </row>
    <row r="22" spans="1:10" ht="15.75" x14ac:dyDescent="0.2">
      <c r="A22" s="25"/>
      <c r="B22" s="26" t="s">
        <v>223</v>
      </c>
      <c r="C22" s="25"/>
      <c r="D22" s="25"/>
      <c r="E22" s="26">
        <f>SUM(E9:E21)</f>
        <v>1545.2</v>
      </c>
      <c r="F22" s="27">
        <f t="shared" ref="F22:I22" si="0">SUM(F9:F21)</f>
        <v>393.79</v>
      </c>
      <c r="G22" s="27">
        <f t="shared" si="0"/>
        <v>298.45</v>
      </c>
      <c r="H22" s="27">
        <f t="shared" si="0"/>
        <v>237.60999999999999</v>
      </c>
      <c r="I22" s="27">
        <f t="shared" si="0"/>
        <v>61.839999999999996</v>
      </c>
      <c r="J22" s="28"/>
    </row>
    <row r="23" spans="1:10" ht="15.75" x14ac:dyDescent="0.2">
      <c r="A23" s="133" t="s">
        <v>24</v>
      </c>
      <c r="B23" s="134"/>
      <c r="C23" s="134"/>
      <c r="D23" s="134"/>
      <c r="E23" s="134"/>
      <c r="F23" s="134"/>
      <c r="G23" s="134"/>
      <c r="H23" s="134"/>
      <c r="I23" s="134"/>
      <c r="J23" s="135"/>
    </row>
    <row r="24" spans="1:10" ht="69.75" customHeight="1" x14ac:dyDescent="0.2">
      <c r="A24" s="11">
        <v>14</v>
      </c>
      <c r="B24" s="113" t="s">
        <v>224</v>
      </c>
      <c r="C24" s="117" t="s">
        <v>225</v>
      </c>
      <c r="D24" s="118" t="s">
        <v>196</v>
      </c>
      <c r="E24" s="19">
        <v>738</v>
      </c>
      <c r="F24" s="20">
        <v>50</v>
      </c>
      <c r="G24" s="20">
        <v>31.84</v>
      </c>
      <c r="H24" s="20">
        <v>11.17</v>
      </c>
      <c r="I24" s="20">
        <f>G24-H24</f>
        <v>20.67</v>
      </c>
      <c r="J24" s="21" t="s">
        <v>226</v>
      </c>
    </row>
    <row r="25" spans="1:10" ht="31.5" x14ac:dyDescent="0.2">
      <c r="A25" s="11">
        <v>15</v>
      </c>
      <c r="B25" s="119" t="s">
        <v>227</v>
      </c>
      <c r="C25" s="116" t="s">
        <v>228</v>
      </c>
      <c r="D25" s="120" t="s">
        <v>209</v>
      </c>
      <c r="E25" s="22">
        <v>390</v>
      </c>
      <c r="F25" s="20">
        <v>43</v>
      </c>
      <c r="G25" s="20">
        <v>20.82</v>
      </c>
      <c r="H25" s="20">
        <v>0</v>
      </c>
      <c r="I25" s="24" t="s">
        <v>229</v>
      </c>
      <c r="J25" s="21" t="s">
        <v>230</v>
      </c>
    </row>
    <row r="26" spans="1:10" ht="15.75" x14ac:dyDescent="0.2">
      <c r="A26" s="11"/>
      <c r="B26" s="26" t="s">
        <v>223</v>
      </c>
      <c r="C26" s="25"/>
      <c r="D26" s="25"/>
      <c r="E26" s="26">
        <f>SUM(E24:E25)</f>
        <v>1128</v>
      </c>
      <c r="F26" s="27">
        <f>F24+F25</f>
        <v>93</v>
      </c>
      <c r="G26" s="27">
        <f>SUM(G24:G25)</f>
        <v>52.66</v>
      </c>
      <c r="H26" s="27">
        <f t="shared" ref="H26:I26" si="1">SUM(H24:H25)</f>
        <v>11.17</v>
      </c>
      <c r="I26" s="27">
        <f t="shared" si="1"/>
        <v>20.67</v>
      </c>
      <c r="J26" s="25"/>
    </row>
  </sheetData>
  <mergeCells count="13">
    <mergeCell ref="A8:J8"/>
    <mergeCell ref="A23:J23"/>
    <mergeCell ref="A1:J1"/>
    <mergeCell ref="A2:J3"/>
    <mergeCell ref="A6:A7"/>
    <mergeCell ref="B6:B7"/>
    <mergeCell ref="C6:C7"/>
    <mergeCell ref="D6:D7"/>
    <mergeCell ref="E6:E7"/>
    <mergeCell ref="F6:F7"/>
    <mergeCell ref="G6:I6"/>
    <mergeCell ref="J6:J7"/>
    <mergeCell ref="A4:J4"/>
  </mergeCells>
  <printOptions horizontalCentered="1"/>
  <pageMargins left="0.25" right="0.25" top="0.38" bottom="0.39" header="0.3" footer="0.3"/>
  <pageSetup paperSize="9" scale="8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zoomScale="60" zoomScaleNormal="60" workbookViewId="0">
      <selection activeCell="C17" sqref="C17"/>
    </sheetView>
  </sheetViews>
  <sheetFormatPr defaultColWidth="9.25" defaultRowHeight="14.25" x14ac:dyDescent="0.2"/>
  <cols>
    <col min="1" max="1" width="7.75" style="4" customWidth="1"/>
    <col min="2" max="2" width="40.25" style="4" customWidth="1"/>
    <col min="3" max="3" width="18.25" style="4" customWidth="1"/>
    <col min="4" max="4" width="25" style="4" customWidth="1"/>
    <col min="5" max="5" width="33.25" style="4" customWidth="1"/>
    <col min="6" max="7" width="16.75" style="4" customWidth="1"/>
    <col min="8" max="8" width="13.25" style="4" customWidth="1"/>
    <col min="9" max="9" width="11.75" style="4" customWidth="1"/>
    <col min="10" max="10" width="9.25" style="4"/>
    <col min="11" max="11" width="10.75" style="4" bestFit="1" customWidth="1"/>
    <col min="12" max="16384" width="9.25" style="4"/>
  </cols>
  <sheetData>
    <row r="1" spans="1:9" ht="14.65" customHeight="1" x14ac:dyDescent="0.2">
      <c r="A1" s="123" t="s">
        <v>12</v>
      </c>
      <c r="B1" s="123"/>
      <c r="C1" s="123"/>
      <c r="D1" s="123"/>
      <c r="E1" s="123"/>
    </row>
    <row r="2" spans="1:9" ht="19.149999999999999" customHeight="1" x14ac:dyDescent="0.2">
      <c r="A2" s="123"/>
      <c r="B2" s="123"/>
      <c r="C2" s="123"/>
      <c r="D2" s="123"/>
      <c r="E2" s="123"/>
      <c r="F2" s="46"/>
      <c r="G2" s="46"/>
      <c r="H2" s="46"/>
      <c r="I2" s="46"/>
    </row>
    <row r="3" spans="1:9" ht="21" customHeight="1" x14ac:dyDescent="0.2">
      <c r="A3" s="123" t="s">
        <v>322</v>
      </c>
      <c r="B3" s="123"/>
      <c r="C3" s="123"/>
      <c r="D3" s="123"/>
      <c r="E3" s="123"/>
      <c r="F3" s="46"/>
      <c r="G3" s="46"/>
      <c r="H3" s="46"/>
      <c r="I3" s="46"/>
    </row>
    <row r="4" spans="1:9" ht="19.5" customHeight="1" x14ac:dyDescent="0.2">
      <c r="A4" s="163" t="str">
        <f>'PL1'!A3:E3</f>
        <v>(Kèm theo báo cáo số          /BC-HĐND ngày 01 tháng 4 năm 2024 của Thường trực HĐND tỉnh Đồng Tháp)</v>
      </c>
      <c r="B4" s="163"/>
      <c r="C4" s="163"/>
      <c r="D4" s="163"/>
      <c r="E4" s="163"/>
      <c r="F4" s="47"/>
      <c r="G4" s="47"/>
      <c r="H4" s="47"/>
      <c r="I4" s="47"/>
    </row>
    <row r="5" spans="1:9" ht="67.900000000000006" customHeight="1" x14ac:dyDescent="0.25">
      <c r="A5" s="43" t="s">
        <v>2</v>
      </c>
      <c r="B5" s="43" t="s">
        <v>15</v>
      </c>
      <c r="C5" s="43" t="s">
        <v>319</v>
      </c>
      <c r="D5" s="43" t="s">
        <v>320</v>
      </c>
      <c r="E5" s="43" t="s">
        <v>321</v>
      </c>
      <c r="F5" s="3"/>
      <c r="G5" s="3"/>
      <c r="H5" s="3"/>
      <c r="I5" s="3"/>
    </row>
    <row r="6" spans="1:9" ht="18.75" x14ac:dyDescent="0.25">
      <c r="A6" s="44">
        <v>1</v>
      </c>
      <c r="B6" s="45" t="s">
        <v>245</v>
      </c>
      <c r="C6" s="45" t="str">
        <f>B6</f>
        <v>Không có</v>
      </c>
      <c r="D6" s="45" t="str">
        <f>B6</f>
        <v>Không có</v>
      </c>
      <c r="E6" s="45"/>
      <c r="F6" s="3"/>
      <c r="G6" s="3"/>
      <c r="H6" s="3"/>
      <c r="I6" s="3"/>
    </row>
  </sheetData>
  <mergeCells count="3">
    <mergeCell ref="A1:E2"/>
    <mergeCell ref="A3:E3"/>
    <mergeCell ref="A4:E4"/>
  </mergeCells>
  <printOptions horizontalCentered="1"/>
  <pageMargins left="0.23622047244094491" right="0.23622047244094491" top="0.74803149606299213" bottom="0.74803149606299213"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zoomScale="85" zoomScaleNormal="85" workbookViewId="0">
      <selection activeCell="L14" sqref="L14"/>
    </sheetView>
  </sheetViews>
  <sheetFormatPr defaultColWidth="9" defaultRowHeight="14.25" x14ac:dyDescent="0.2"/>
  <cols>
    <col min="1" max="1" width="6.375" style="31" customWidth="1"/>
    <col min="2" max="2" width="29.25" style="31" customWidth="1"/>
    <col min="3" max="3" width="13.25" style="31" customWidth="1"/>
    <col min="4" max="4" width="21.75" style="31" customWidth="1"/>
    <col min="5" max="5" width="20.125" style="31" customWidth="1"/>
    <col min="6" max="6" width="72.875" style="42" customWidth="1"/>
    <col min="7" max="16384" width="9" style="31"/>
  </cols>
  <sheetData>
    <row r="1" spans="1:6" ht="15.75" x14ac:dyDescent="0.2">
      <c r="A1" s="169" t="s">
        <v>36</v>
      </c>
      <c r="B1" s="169"/>
      <c r="C1" s="169"/>
      <c r="D1" s="169"/>
      <c r="E1" s="169"/>
      <c r="F1" s="169"/>
    </row>
    <row r="2" spans="1:6" ht="27" customHeight="1" x14ac:dyDescent="0.2">
      <c r="A2" s="170" t="s">
        <v>249</v>
      </c>
      <c r="B2" s="170"/>
      <c r="C2" s="170"/>
      <c r="D2" s="170"/>
      <c r="E2" s="170"/>
      <c r="F2" s="170"/>
    </row>
    <row r="3" spans="1:6" ht="16.5" customHeight="1" x14ac:dyDescent="0.2">
      <c r="A3" s="171" t="s">
        <v>250</v>
      </c>
      <c r="B3" s="171"/>
      <c r="C3" s="171"/>
      <c r="D3" s="171"/>
      <c r="E3" s="171"/>
      <c r="F3" s="171"/>
    </row>
    <row r="4" spans="1:6" ht="32.25" customHeight="1" x14ac:dyDescent="0.2">
      <c r="A4" s="172" t="str">
        <f>'PL1'!A3:E3</f>
        <v>(Kèm theo báo cáo số          /BC-HĐND ngày 01 tháng 4 năm 2024 của Thường trực HĐND tỉnh Đồng Tháp)</v>
      </c>
      <c r="B4" s="172"/>
      <c r="C4" s="172"/>
      <c r="D4" s="172"/>
      <c r="E4" s="172"/>
      <c r="F4" s="172"/>
    </row>
    <row r="5" spans="1:6" ht="18.75" customHeight="1" thickBot="1" x14ac:dyDescent="0.25">
      <c r="A5" s="56"/>
      <c r="B5" s="56"/>
      <c r="C5" s="56"/>
      <c r="D5" s="56"/>
      <c r="E5" s="56"/>
      <c r="F5" s="56"/>
    </row>
    <row r="6" spans="1:6" ht="28.5" customHeight="1" x14ac:dyDescent="0.2">
      <c r="A6" s="173" t="s">
        <v>0</v>
      </c>
      <c r="B6" s="175" t="s">
        <v>251</v>
      </c>
      <c r="C6" s="177" t="s">
        <v>252</v>
      </c>
      <c r="D6" s="177" t="s">
        <v>330</v>
      </c>
      <c r="E6" s="177" t="s">
        <v>253</v>
      </c>
      <c r="F6" s="179" t="s">
        <v>1</v>
      </c>
    </row>
    <row r="7" spans="1:6" ht="82.5" customHeight="1" x14ac:dyDescent="0.2">
      <c r="A7" s="174"/>
      <c r="B7" s="176"/>
      <c r="C7" s="178"/>
      <c r="D7" s="178"/>
      <c r="E7" s="178"/>
      <c r="F7" s="180"/>
    </row>
    <row r="8" spans="1:6" ht="29.25" customHeight="1" x14ac:dyDescent="0.2">
      <c r="A8" s="164" t="s">
        <v>254</v>
      </c>
      <c r="B8" s="165"/>
      <c r="C8" s="32"/>
      <c r="D8" s="32"/>
      <c r="E8" s="33"/>
      <c r="F8" s="34"/>
    </row>
    <row r="9" spans="1:6" ht="30.75" customHeight="1" x14ac:dyDescent="0.2">
      <c r="A9" s="35">
        <v>1</v>
      </c>
      <c r="B9" s="36" t="s">
        <v>255</v>
      </c>
      <c r="C9" s="37">
        <v>246</v>
      </c>
      <c r="D9" s="37">
        <v>1266</v>
      </c>
      <c r="E9" s="37"/>
      <c r="F9" s="38"/>
    </row>
    <row r="10" spans="1:6" ht="32.25" customHeight="1" x14ac:dyDescent="0.2">
      <c r="A10" s="35">
        <v>2</v>
      </c>
      <c r="B10" s="36" t="s">
        <v>256</v>
      </c>
      <c r="C10" s="37">
        <v>346</v>
      </c>
      <c r="D10" s="37">
        <v>1290</v>
      </c>
      <c r="E10" s="37"/>
      <c r="F10" s="38"/>
    </row>
    <row r="11" spans="1:6" ht="88.5" customHeight="1" x14ac:dyDescent="0.2">
      <c r="A11" s="35">
        <v>3</v>
      </c>
      <c r="B11" s="36" t="s">
        <v>257</v>
      </c>
      <c r="C11" s="37">
        <v>178</v>
      </c>
      <c r="D11" s="37">
        <v>599</v>
      </c>
      <c r="E11" s="37"/>
      <c r="F11" s="38" t="s">
        <v>343</v>
      </c>
    </row>
    <row r="12" spans="1:6" ht="95.25" customHeight="1" x14ac:dyDescent="0.2">
      <c r="A12" s="35">
        <v>4</v>
      </c>
      <c r="B12" s="36" t="s">
        <v>258</v>
      </c>
      <c r="C12" s="37">
        <v>14535</v>
      </c>
      <c r="D12" s="37">
        <v>15751</v>
      </c>
      <c r="E12" s="37"/>
      <c r="F12" s="38" t="s">
        <v>342</v>
      </c>
    </row>
    <row r="13" spans="1:6" ht="30" customHeight="1" x14ac:dyDescent="0.2">
      <c r="A13" s="164" t="s">
        <v>259</v>
      </c>
      <c r="B13" s="165"/>
      <c r="C13" s="37"/>
      <c r="D13" s="37"/>
      <c r="E13" s="37"/>
      <c r="F13" s="38"/>
    </row>
    <row r="14" spans="1:6" ht="36.75" customHeight="1" x14ac:dyDescent="0.2">
      <c r="A14" s="35">
        <v>1</v>
      </c>
      <c r="B14" s="36" t="s">
        <v>255</v>
      </c>
      <c r="C14" s="37"/>
      <c r="D14" s="37"/>
      <c r="E14" s="37"/>
      <c r="F14" s="166" t="s">
        <v>341</v>
      </c>
    </row>
    <row r="15" spans="1:6" ht="39" customHeight="1" x14ac:dyDescent="0.2">
      <c r="A15" s="35">
        <v>2</v>
      </c>
      <c r="B15" s="36" t="s">
        <v>256</v>
      </c>
      <c r="C15" s="37"/>
      <c r="D15" s="37"/>
      <c r="E15" s="37"/>
      <c r="F15" s="167"/>
    </row>
    <row r="16" spans="1:6" ht="45" customHeight="1" x14ac:dyDescent="0.2">
      <c r="A16" s="35">
        <v>3</v>
      </c>
      <c r="B16" s="36" t="s">
        <v>257</v>
      </c>
      <c r="C16" s="37"/>
      <c r="D16" s="37"/>
      <c r="E16" s="37"/>
      <c r="F16" s="167"/>
    </row>
    <row r="17" spans="1:6" ht="44.25" customHeight="1" thickBot="1" x14ac:dyDescent="0.25">
      <c r="A17" s="39">
        <v>4</v>
      </c>
      <c r="B17" s="40" t="s">
        <v>258</v>
      </c>
      <c r="C17" s="41"/>
      <c r="D17" s="41"/>
      <c r="E17" s="41"/>
      <c r="F17" s="168"/>
    </row>
  </sheetData>
  <mergeCells count="13">
    <mergeCell ref="A8:B8"/>
    <mergeCell ref="A13:B13"/>
    <mergeCell ref="F14:F17"/>
    <mergeCell ref="A1:F1"/>
    <mergeCell ref="A2:F2"/>
    <mergeCell ref="A3:F3"/>
    <mergeCell ref="A4:F4"/>
    <mergeCell ref="A6:A7"/>
    <mergeCell ref="B6:B7"/>
    <mergeCell ref="C6:C7"/>
    <mergeCell ref="D6:D7"/>
    <mergeCell ref="E6:E7"/>
    <mergeCell ref="F6:F7"/>
  </mergeCells>
  <printOptions horizontalCentered="1"/>
  <pageMargins left="0.48" right="0.24" top="0.47" bottom="0.3" header="0.3" footer="0.2"/>
  <pageSetup paperSize="9" scale="7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24"/>
  <sheetViews>
    <sheetView zoomScale="60" zoomScaleNormal="60" workbookViewId="0">
      <selection activeCell="D16" sqref="D16"/>
    </sheetView>
  </sheetViews>
  <sheetFormatPr defaultColWidth="9.25" defaultRowHeight="14.25" x14ac:dyDescent="0.2"/>
  <cols>
    <col min="1" max="1" width="7.75" style="4" customWidth="1"/>
    <col min="2" max="2" width="40.25" style="4" customWidth="1"/>
    <col min="3" max="3" width="18.25" style="4" customWidth="1"/>
    <col min="4" max="4" width="18.75" style="4" customWidth="1"/>
    <col min="5" max="7" width="16.75" style="4" customWidth="1"/>
    <col min="8" max="8" width="13.25" style="4" customWidth="1"/>
    <col min="9" max="9" width="11.75" style="4" customWidth="1"/>
    <col min="10" max="10" width="9.25" style="4"/>
    <col min="11" max="11" width="10.75" style="4" bestFit="1" customWidth="1"/>
    <col min="12" max="16384" width="9.25" style="4"/>
  </cols>
  <sheetData>
    <row r="2" spans="1:9" ht="19.149999999999999" customHeight="1" x14ac:dyDescent="0.2">
      <c r="A2" s="123" t="s">
        <v>12</v>
      </c>
      <c r="B2" s="123"/>
      <c r="C2" s="123"/>
      <c r="D2" s="123"/>
      <c r="E2" s="123"/>
      <c r="F2" s="123"/>
      <c r="G2" s="123"/>
      <c r="H2" s="123"/>
      <c r="I2" s="123"/>
    </row>
    <row r="3" spans="1:9" ht="21" customHeight="1" x14ac:dyDescent="0.2">
      <c r="A3" s="123" t="s">
        <v>13</v>
      </c>
      <c r="B3" s="123"/>
      <c r="C3" s="123"/>
      <c r="D3" s="123"/>
      <c r="E3" s="123"/>
      <c r="F3" s="123"/>
      <c r="G3" s="123"/>
      <c r="H3" s="123"/>
      <c r="I3" s="123"/>
    </row>
    <row r="4" spans="1:9" ht="19.5" customHeight="1" x14ac:dyDescent="0.2">
      <c r="A4" s="13"/>
      <c r="B4" s="185" t="e">
        <f>'PL1'!#REF!</f>
        <v>#REF!</v>
      </c>
      <c r="C4" s="185"/>
      <c r="D4" s="185"/>
      <c r="E4" s="185"/>
      <c r="F4" s="185"/>
      <c r="G4" s="185"/>
      <c r="H4" s="185"/>
      <c r="I4" s="185"/>
    </row>
    <row r="5" spans="1:9" ht="12.75" customHeight="1" x14ac:dyDescent="0.2"/>
    <row r="6" spans="1:9" ht="27.75" customHeight="1" x14ac:dyDescent="0.2">
      <c r="A6" s="182" t="s">
        <v>2</v>
      </c>
      <c r="B6" s="182" t="s">
        <v>27</v>
      </c>
      <c r="C6" s="182" t="s">
        <v>28</v>
      </c>
      <c r="D6" s="182"/>
      <c r="E6" s="182"/>
      <c r="F6" s="183" t="s">
        <v>32</v>
      </c>
      <c r="G6" s="183" t="s">
        <v>33</v>
      </c>
      <c r="H6" s="183" t="s">
        <v>34</v>
      </c>
      <c r="I6" s="182" t="s">
        <v>6</v>
      </c>
    </row>
    <row r="7" spans="1:9" ht="57" customHeight="1" x14ac:dyDescent="0.2">
      <c r="A7" s="182"/>
      <c r="B7" s="182"/>
      <c r="C7" s="6" t="s">
        <v>29</v>
      </c>
      <c r="D7" s="6" t="s">
        <v>30</v>
      </c>
      <c r="E7" s="6" t="s">
        <v>31</v>
      </c>
      <c r="F7" s="184"/>
      <c r="G7" s="184"/>
      <c r="H7" s="184"/>
      <c r="I7" s="182"/>
    </row>
    <row r="8" spans="1:9" ht="23.25" customHeight="1" x14ac:dyDescent="0.2">
      <c r="A8" s="130" t="s">
        <v>35</v>
      </c>
      <c r="B8" s="131"/>
      <c r="C8" s="131"/>
      <c r="D8" s="131"/>
      <c r="E8" s="131"/>
      <c r="F8" s="131"/>
      <c r="G8" s="131"/>
      <c r="H8" s="131"/>
      <c r="I8" s="132"/>
    </row>
    <row r="9" spans="1:9" ht="19.5" customHeight="1" x14ac:dyDescent="0.25">
      <c r="A9" s="7">
        <v>1</v>
      </c>
      <c r="B9" s="29" t="s">
        <v>234</v>
      </c>
      <c r="C9" s="29"/>
      <c r="D9" s="7" t="s">
        <v>235</v>
      </c>
      <c r="E9" s="30"/>
      <c r="F9" s="30">
        <f>36*2*156</f>
        <v>11232</v>
      </c>
      <c r="G9" s="30">
        <v>156</v>
      </c>
      <c r="H9" s="30">
        <v>2</v>
      </c>
      <c r="I9" s="1"/>
    </row>
    <row r="10" spans="1:9" ht="16.5" x14ac:dyDescent="0.25">
      <c r="A10" s="7">
        <v>2</v>
      </c>
      <c r="B10" s="29" t="s">
        <v>237</v>
      </c>
      <c r="C10" s="29"/>
      <c r="D10" s="7" t="s">
        <v>235</v>
      </c>
      <c r="E10" s="30"/>
      <c r="F10" s="30">
        <f>100*32</f>
        <v>3200</v>
      </c>
      <c r="G10" s="30">
        <v>100</v>
      </c>
      <c r="H10" s="30">
        <v>1</v>
      </c>
      <c r="I10" s="1"/>
    </row>
    <row r="11" spans="1:9" s="8" customFormat="1" ht="16.5" x14ac:dyDescent="0.25">
      <c r="A11" s="7">
        <v>3</v>
      </c>
      <c r="B11" s="29"/>
      <c r="C11" s="29"/>
      <c r="D11" s="7"/>
      <c r="E11" s="30"/>
      <c r="F11" s="30"/>
      <c r="G11" s="30"/>
      <c r="H11" s="30"/>
      <c r="I11" s="1"/>
    </row>
    <row r="12" spans="1:9" s="8" customFormat="1" ht="16.5" x14ac:dyDescent="0.25">
      <c r="A12" s="7" t="s">
        <v>10</v>
      </c>
      <c r="B12" s="29"/>
      <c r="C12" s="29"/>
      <c r="D12" s="29"/>
      <c r="E12" s="30"/>
      <c r="F12" s="30"/>
      <c r="G12" s="30"/>
      <c r="H12" s="30"/>
      <c r="I12" s="1"/>
    </row>
    <row r="13" spans="1:9" ht="27" customHeight="1" x14ac:dyDescent="0.2">
      <c r="A13" s="130" t="s">
        <v>38</v>
      </c>
      <c r="B13" s="131"/>
      <c r="C13" s="131"/>
      <c r="D13" s="131"/>
      <c r="E13" s="131"/>
      <c r="F13" s="131"/>
      <c r="G13" s="131"/>
      <c r="H13" s="131"/>
      <c r="I13" s="132"/>
    </row>
    <row r="14" spans="1:9" ht="16.5" x14ac:dyDescent="0.25">
      <c r="A14" s="7">
        <v>1</v>
      </c>
      <c r="B14" s="29" t="s">
        <v>236</v>
      </c>
      <c r="C14" s="29"/>
      <c r="D14" s="7" t="s">
        <v>235</v>
      </c>
      <c r="E14" s="30"/>
      <c r="F14" s="30">
        <f>(392*30)+(39*63*2)</f>
        <v>16674</v>
      </c>
      <c r="G14" s="30">
        <v>431</v>
      </c>
      <c r="H14" s="30">
        <v>4</v>
      </c>
      <c r="I14" s="29"/>
    </row>
    <row r="15" spans="1:9" ht="16.5" x14ac:dyDescent="0.25">
      <c r="A15" s="7">
        <v>2</v>
      </c>
      <c r="B15" s="29" t="s">
        <v>157</v>
      </c>
      <c r="C15" s="29"/>
      <c r="D15" s="7" t="s">
        <v>235</v>
      </c>
      <c r="E15" s="30"/>
      <c r="F15" s="30">
        <f>46848+6652</f>
        <v>53500</v>
      </c>
      <c r="G15" s="30">
        <v>518</v>
      </c>
      <c r="H15" s="30">
        <v>16</v>
      </c>
      <c r="I15" s="29"/>
    </row>
    <row r="16" spans="1:9" ht="16.5" x14ac:dyDescent="0.25">
      <c r="A16" s="7">
        <v>3</v>
      </c>
      <c r="B16" s="29"/>
      <c r="C16" s="29"/>
      <c r="D16" s="7"/>
      <c r="E16" s="30"/>
      <c r="F16" s="30"/>
      <c r="G16" s="30"/>
      <c r="H16" s="30"/>
      <c r="I16" s="29"/>
    </row>
    <row r="17" spans="1:11" ht="16.5" x14ac:dyDescent="0.25">
      <c r="A17" s="7" t="s">
        <v>10</v>
      </c>
      <c r="B17" s="29"/>
      <c r="C17" s="29"/>
      <c r="D17" s="29"/>
      <c r="E17" s="30"/>
      <c r="F17" s="30"/>
      <c r="G17" s="30"/>
      <c r="H17" s="30"/>
      <c r="I17" s="29"/>
    </row>
    <row r="18" spans="1:11" ht="16.5" x14ac:dyDescent="0.25">
      <c r="A18" s="3"/>
      <c r="B18" s="3"/>
      <c r="C18" s="3"/>
      <c r="D18" s="3"/>
      <c r="E18" s="3"/>
      <c r="F18" s="3"/>
      <c r="G18" s="3"/>
      <c r="H18" s="3"/>
      <c r="I18" s="3"/>
    </row>
    <row r="19" spans="1:11" ht="16.5" hidden="1" customHeight="1" x14ac:dyDescent="0.25">
      <c r="A19" s="3"/>
      <c r="B19" s="127"/>
      <c r="C19" s="127"/>
      <c r="D19" s="127"/>
      <c r="E19" s="127"/>
      <c r="F19" s="127"/>
      <c r="G19" s="127"/>
      <c r="H19" s="127"/>
      <c r="I19" s="127"/>
    </row>
    <row r="20" spans="1:11" ht="21" hidden="1" customHeight="1" x14ac:dyDescent="0.25">
      <c r="A20" s="3"/>
      <c r="B20" s="127"/>
      <c r="C20" s="127"/>
      <c r="D20" s="127"/>
      <c r="E20" s="127"/>
      <c r="F20" s="127"/>
      <c r="G20" s="127"/>
      <c r="H20" s="127"/>
      <c r="I20" s="127"/>
    </row>
    <row r="21" spans="1:11" ht="30.75" customHeight="1" x14ac:dyDescent="0.25">
      <c r="A21" s="3"/>
      <c r="B21" s="127"/>
      <c r="C21" s="127"/>
      <c r="D21" s="127"/>
      <c r="E21" s="128"/>
      <c r="F21" s="128"/>
      <c r="G21" s="128"/>
      <c r="H21" s="128"/>
      <c r="I21" s="128"/>
      <c r="K21" s="9"/>
    </row>
    <row r="22" spans="1:11" ht="105" customHeight="1" x14ac:dyDescent="0.25">
      <c r="A22" s="3"/>
      <c r="B22" s="181"/>
      <c r="C22" s="181"/>
      <c r="D22" s="181"/>
      <c r="E22" s="181"/>
      <c r="F22" s="181"/>
      <c r="G22" s="181"/>
      <c r="H22" s="181"/>
      <c r="I22" s="181"/>
    </row>
    <row r="23" spans="1:11" ht="16.5" x14ac:dyDescent="0.25">
      <c r="A23" s="3"/>
      <c r="B23" s="3"/>
      <c r="C23" s="3"/>
      <c r="D23" s="3"/>
      <c r="E23" s="3"/>
      <c r="F23" s="3"/>
      <c r="G23" s="3"/>
      <c r="H23" s="3"/>
      <c r="I23" s="3"/>
    </row>
    <row r="24" spans="1:11" ht="16.5" x14ac:dyDescent="0.25">
      <c r="A24" s="3"/>
      <c r="B24" s="3"/>
      <c r="C24" s="3"/>
      <c r="D24" s="3"/>
      <c r="E24" s="3"/>
      <c r="F24" s="3"/>
      <c r="G24" s="3"/>
      <c r="H24" s="3"/>
      <c r="I24" s="3"/>
    </row>
  </sheetData>
  <mergeCells count="15">
    <mergeCell ref="A2:I2"/>
    <mergeCell ref="A3:I3"/>
    <mergeCell ref="A8:I8"/>
    <mergeCell ref="A13:I13"/>
    <mergeCell ref="B19:I20"/>
    <mergeCell ref="B4:I4"/>
    <mergeCell ref="B22:I22"/>
    <mergeCell ref="A6:A7"/>
    <mergeCell ref="B6:B7"/>
    <mergeCell ref="I6:I7"/>
    <mergeCell ref="C6:E6"/>
    <mergeCell ref="F6:F7"/>
    <mergeCell ref="G6:G7"/>
    <mergeCell ref="H6:H7"/>
    <mergeCell ref="B21:I21"/>
  </mergeCells>
  <printOptions horizontalCentered="1"/>
  <pageMargins left="0.35433070866141736" right="0" top="0" bottom="0.15748031496062992" header="3.937007874015748E-2" footer="0.15748031496062992"/>
  <pageSetup scale="78"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topLeftCell="A17" zoomScaleNormal="100" workbookViewId="0">
      <selection activeCell="B23" sqref="B23:C32"/>
    </sheetView>
  </sheetViews>
  <sheetFormatPr defaultColWidth="8.75" defaultRowHeight="14.25" x14ac:dyDescent="0.2"/>
  <cols>
    <col min="1" max="1" width="6" style="71" customWidth="1"/>
    <col min="2" max="2" width="27.375" style="71" customWidth="1"/>
    <col min="3" max="3" width="39.25" style="71" customWidth="1"/>
    <col min="4" max="4" width="14.375" style="71" customWidth="1"/>
    <col min="5" max="7" width="12.375" style="86" customWidth="1"/>
    <col min="8" max="8" width="13.25" style="86" customWidth="1"/>
    <col min="9" max="9" width="12" style="86" customWidth="1"/>
    <col min="10" max="10" width="16.75" style="71" customWidth="1"/>
    <col min="11" max="11" width="18.75" style="71" customWidth="1"/>
    <col min="12" max="16384" width="8.75" style="71"/>
  </cols>
  <sheetData>
    <row r="1" spans="1:11" ht="28.5" customHeight="1" x14ac:dyDescent="0.3">
      <c r="A1" s="186" t="s">
        <v>72</v>
      </c>
      <c r="B1" s="186"/>
      <c r="C1" s="186"/>
      <c r="D1" s="186"/>
      <c r="E1" s="186"/>
      <c r="F1" s="186"/>
      <c r="G1" s="186"/>
      <c r="H1" s="186"/>
      <c r="I1" s="186"/>
      <c r="J1" s="186"/>
      <c r="K1" s="186"/>
    </row>
    <row r="2" spans="1:11" ht="28.5" customHeight="1" x14ac:dyDescent="0.3">
      <c r="A2" s="204" t="s">
        <v>323</v>
      </c>
      <c r="B2" s="205"/>
      <c r="C2" s="205"/>
      <c r="D2" s="205"/>
      <c r="E2" s="205"/>
      <c r="F2" s="205"/>
      <c r="G2" s="205"/>
      <c r="H2" s="205"/>
      <c r="I2" s="205"/>
      <c r="J2" s="205"/>
      <c r="K2" s="205"/>
    </row>
    <row r="3" spans="1:11" ht="24.4" customHeight="1" x14ac:dyDescent="0.3">
      <c r="A3" s="187" t="str">
        <f>'PL1'!A3:E3</f>
        <v>(Kèm theo báo cáo số          /BC-HĐND ngày 01 tháng 4 năm 2024 của Thường trực HĐND tỉnh Đồng Tháp)</v>
      </c>
      <c r="B3" s="188"/>
      <c r="C3" s="188"/>
      <c r="D3" s="188"/>
      <c r="E3" s="188"/>
      <c r="F3" s="188"/>
      <c r="G3" s="188"/>
      <c r="H3" s="188"/>
      <c r="I3" s="188"/>
      <c r="J3" s="188"/>
      <c r="K3" s="188"/>
    </row>
    <row r="4" spans="1:11" ht="19.5" customHeight="1" thickBot="1" x14ac:dyDescent="0.35">
      <c r="A4" s="72"/>
      <c r="B4" s="73"/>
      <c r="C4" s="73"/>
      <c r="D4" s="73"/>
      <c r="E4" s="73"/>
      <c r="F4" s="73"/>
      <c r="G4" s="73"/>
      <c r="H4" s="73"/>
      <c r="I4" s="73"/>
      <c r="J4" s="73"/>
      <c r="K4" s="73"/>
    </row>
    <row r="5" spans="1:11" ht="51.75" customHeight="1" x14ac:dyDescent="0.2">
      <c r="A5" s="189" t="s">
        <v>260</v>
      </c>
      <c r="B5" s="191" t="s">
        <v>261</v>
      </c>
      <c r="C5" s="191" t="s">
        <v>262</v>
      </c>
      <c r="D5" s="193" t="s">
        <v>263</v>
      </c>
      <c r="E5" s="193"/>
      <c r="F5" s="193"/>
      <c r="G5" s="194" t="s">
        <v>264</v>
      </c>
      <c r="H5" s="195"/>
      <c r="I5" s="196"/>
      <c r="J5" s="191" t="s">
        <v>265</v>
      </c>
      <c r="K5" s="197" t="s">
        <v>1</v>
      </c>
    </row>
    <row r="6" spans="1:11" ht="71.25" customHeight="1" x14ac:dyDescent="0.2">
      <c r="A6" s="190"/>
      <c r="B6" s="192"/>
      <c r="C6" s="192"/>
      <c r="D6" s="74" t="s">
        <v>223</v>
      </c>
      <c r="E6" s="75" t="s">
        <v>339</v>
      </c>
      <c r="F6" s="75" t="s">
        <v>340</v>
      </c>
      <c r="G6" s="75" t="s">
        <v>223</v>
      </c>
      <c r="H6" s="75" t="s">
        <v>339</v>
      </c>
      <c r="I6" s="75" t="s">
        <v>340</v>
      </c>
      <c r="J6" s="192"/>
      <c r="K6" s="198"/>
    </row>
    <row r="7" spans="1:11" ht="28.5" customHeight="1" x14ac:dyDescent="0.2">
      <c r="A7" s="199" t="s">
        <v>266</v>
      </c>
      <c r="B7" s="200"/>
      <c r="C7" s="201"/>
      <c r="D7" s="75">
        <f>SUM(D8:D12)</f>
        <v>19916.3</v>
      </c>
      <c r="E7" s="75">
        <f t="shared" ref="E7:F7" si="0">SUM(E8:E12)</f>
        <v>11835.7</v>
      </c>
      <c r="F7" s="75">
        <f t="shared" si="0"/>
        <v>8080.6</v>
      </c>
      <c r="G7" s="75">
        <f>SUM(G8:G12)</f>
        <v>19916.3</v>
      </c>
      <c r="H7" s="75">
        <f t="shared" ref="H7:I7" si="1">SUM(H8:H12)</f>
        <v>11835.7</v>
      </c>
      <c r="I7" s="75">
        <f t="shared" si="1"/>
        <v>8080.6</v>
      </c>
      <c r="J7" s="74">
        <f>SUM(J8:J12)</f>
        <v>34</v>
      </c>
      <c r="K7" s="76"/>
    </row>
    <row r="8" spans="1:11" ht="66" customHeight="1" x14ac:dyDescent="0.2">
      <c r="A8" s="77">
        <v>1</v>
      </c>
      <c r="B8" s="121" t="s">
        <v>267</v>
      </c>
      <c r="C8" s="121" t="s">
        <v>268</v>
      </c>
      <c r="D8" s="78">
        <f>E8+F8</f>
        <v>957.4</v>
      </c>
      <c r="E8" s="79">
        <v>957.4</v>
      </c>
      <c r="F8" s="79">
        <v>0</v>
      </c>
      <c r="G8" s="75">
        <f>H8+I8</f>
        <v>957.4</v>
      </c>
      <c r="H8" s="79">
        <v>957.4</v>
      </c>
      <c r="I8" s="79">
        <v>0</v>
      </c>
      <c r="J8" s="80">
        <v>11</v>
      </c>
      <c r="K8" s="81"/>
    </row>
    <row r="9" spans="1:11" ht="80.25" customHeight="1" x14ac:dyDescent="0.2">
      <c r="A9" s="77">
        <v>2</v>
      </c>
      <c r="B9" s="122" t="s">
        <v>269</v>
      </c>
      <c r="C9" s="122" t="s">
        <v>270</v>
      </c>
      <c r="D9" s="78">
        <f t="shared" ref="D9:D32" si="2">E9+F9</f>
        <v>4958.6000000000004</v>
      </c>
      <c r="E9" s="79">
        <v>4958.6000000000004</v>
      </c>
      <c r="F9" s="79">
        <v>0</v>
      </c>
      <c r="G9" s="75">
        <f t="shared" ref="G9:G32" si="3">H9+I9</f>
        <v>4958.6000000000004</v>
      </c>
      <c r="H9" s="79">
        <v>4958.6000000000004</v>
      </c>
      <c r="I9" s="79">
        <v>0</v>
      </c>
      <c r="J9" s="80">
        <v>12</v>
      </c>
      <c r="K9" s="81"/>
    </row>
    <row r="10" spans="1:11" ht="78.75" customHeight="1" x14ac:dyDescent="0.2">
      <c r="A10" s="77">
        <v>3</v>
      </c>
      <c r="B10" s="122" t="s">
        <v>271</v>
      </c>
      <c r="C10" s="122" t="s">
        <v>272</v>
      </c>
      <c r="D10" s="78">
        <f t="shared" si="2"/>
        <v>3550.6</v>
      </c>
      <c r="E10" s="79">
        <v>3550.6</v>
      </c>
      <c r="F10" s="79">
        <v>0</v>
      </c>
      <c r="G10" s="75">
        <f t="shared" si="3"/>
        <v>3550.6</v>
      </c>
      <c r="H10" s="79">
        <v>3550.6</v>
      </c>
      <c r="I10" s="79">
        <v>0</v>
      </c>
      <c r="J10" s="80">
        <v>1</v>
      </c>
      <c r="K10" s="81" t="s">
        <v>273</v>
      </c>
    </row>
    <row r="11" spans="1:11" ht="80.25" customHeight="1" x14ac:dyDescent="0.2">
      <c r="A11" s="77">
        <v>4</v>
      </c>
      <c r="B11" s="122" t="s">
        <v>274</v>
      </c>
      <c r="C11" s="122" t="s">
        <v>275</v>
      </c>
      <c r="D11" s="78">
        <f t="shared" si="2"/>
        <v>9888</v>
      </c>
      <c r="E11" s="79">
        <v>1807.4</v>
      </c>
      <c r="F11" s="79">
        <v>8080.6</v>
      </c>
      <c r="G11" s="75">
        <f t="shared" si="3"/>
        <v>9888</v>
      </c>
      <c r="H11" s="79">
        <v>1807.4</v>
      </c>
      <c r="I11" s="79">
        <v>8080.6</v>
      </c>
      <c r="J11" s="80">
        <v>2</v>
      </c>
      <c r="K11" s="81" t="s">
        <v>273</v>
      </c>
    </row>
    <row r="12" spans="1:11" ht="66" customHeight="1" x14ac:dyDescent="0.2">
      <c r="A12" s="77">
        <v>5</v>
      </c>
      <c r="B12" s="122" t="s">
        <v>276</v>
      </c>
      <c r="C12" s="122" t="s">
        <v>277</v>
      </c>
      <c r="D12" s="78">
        <f t="shared" si="2"/>
        <v>561.70000000000005</v>
      </c>
      <c r="E12" s="79">
        <v>561.70000000000005</v>
      </c>
      <c r="F12" s="79">
        <v>0</v>
      </c>
      <c r="G12" s="75">
        <f t="shared" si="3"/>
        <v>561.70000000000005</v>
      </c>
      <c r="H12" s="79">
        <v>561.70000000000005</v>
      </c>
      <c r="I12" s="79">
        <v>0</v>
      </c>
      <c r="J12" s="80">
        <v>8</v>
      </c>
      <c r="K12" s="81"/>
    </row>
    <row r="13" spans="1:11" s="82" customFormat="1" ht="42.75" customHeight="1" x14ac:dyDescent="0.25">
      <c r="A13" s="199" t="s">
        <v>278</v>
      </c>
      <c r="B13" s="200"/>
      <c r="C13" s="201"/>
      <c r="D13" s="78">
        <f>SUM(D14:D21)</f>
        <v>127859.04999999999</v>
      </c>
      <c r="E13" s="78">
        <f t="shared" ref="E13:F13" si="4">SUM(E14:E21)</f>
        <v>94755.15</v>
      </c>
      <c r="F13" s="78">
        <f t="shared" si="4"/>
        <v>33103.9</v>
      </c>
      <c r="G13" s="75">
        <f>SUM(G14:G21)</f>
        <v>121601.54999999999</v>
      </c>
      <c r="H13" s="75">
        <f t="shared" ref="H13:I13" si="5">SUM(H14:H21)</f>
        <v>88497.65</v>
      </c>
      <c r="I13" s="75">
        <f t="shared" si="5"/>
        <v>33103.9</v>
      </c>
      <c r="J13" s="74">
        <f>SUM(J14:J20)</f>
        <v>223</v>
      </c>
      <c r="K13" s="76"/>
    </row>
    <row r="14" spans="1:11" ht="85.5" customHeight="1" x14ac:dyDescent="0.2">
      <c r="A14" s="77">
        <v>1</v>
      </c>
      <c r="B14" s="122" t="s">
        <v>279</v>
      </c>
      <c r="C14" s="122" t="s">
        <v>280</v>
      </c>
      <c r="D14" s="78">
        <f t="shared" si="2"/>
        <v>4363.45</v>
      </c>
      <c r="E14" s="79">
        <v>4363.45</v>
      </c>
      <c r="F14" s="79">
        <v>0</v>
      </c>
      <c r="G14" s="75">
        <f t="shared" si="3"/>
        <v>4363.45</v>
      </c>
      <c r="H14" s="79">
        <v>4363.45</v>
      </c>
      <c r="I14" s="79">
        <v>0</v>
      </c>
      <c r="J14" s="80">
        <v>48</v>
      </c>
      <c r="K14" s="81"/>
    </row>
    <row r="15" spans="1:11" ht="74.25" customHeight="1" x14ac:dyDescent="0.2">
      <c r="A15" s="77">
        <v>2</v>
      </c>
      <c r="B15" s="122" t="s">
        <v>281</v>
      </c>
      <c r="C15" s="122" t="s">
        <v>282</v>
      </c>
      <c r="D15" s="78">
        <f t="shared" si="2"/>
        <v>315.2</v>
      </c>
      <c r="E15" s="79">
        <v>315.2</v>
      </c>
      <c r="F15" s="79">
        <v>0</v>
      </c>
      <c r="G15" s="75">
        <f t="shared" si="3"/>
        <v>315.2</v>
      </c>
      <c r="H15" s="79">
        <v>315.2</v>
      </c>
      <c r="I15" s="79">
        <v>0</v>
      </c>
      <c r="J15" s="80">
        <v>7</v>
      </c>
      <c r="K15" s="81"/>
    </row>
    <row r="16" spans="1:11" ht="74.25" customHeight="1" x14ac:dyDescent="0.2">
      <c r="A16" s="77">
        <v>3</v>
      </c>
      <c r="B16" s="122" t="s">
        <v>283</v>
      </c>
      <c r="C16" s="122" t="s">
        <v>284</v>
      </c>
      <c r="D16" s="78">
        <f t="shared" si="2"/>
        <v>10450.700000000001</v>
      </c>
      <c r="E16" s="79">
        <v>3413.7</v>
      </c>
      <c r="F16" s="79">
        <v>7037</v>
      </c>
      <c r="G16" s="75">
        <f t="shared" si="3"/>
        <v>10450.700000000001</v>
      </c>
      <c r="H16" s="79">
        <v>3413.7</v>
      </c>
      <c r="I16" s="79">
        <v>7037</v>
      </c>
      <c r="J16" s="80">
        <v>41</v>
      </c>
      <c r="K16" s="81"/>
    </row>
    <row r="17" spans="1:11" ht="74.25" customHeight="1" x14ac:dyDescent="0.2">
      <c r="A17" s="77">
        <v>4</v>
      </c>
      <c r="B17" s="122" t="s">
        <v>285</v>
      </c>
      <c r="C17" s="122" t="s">
        <v>286</v>
      </c>
      <c r="D17" s="78">
        <f t="shared" si="2"/>
        <v>13530</v>
      </c>
      <c r="E17" s="79">
        <v>8563.6</v>
      </c>
      <c r="F17" s="79">
        <v>4966.3999999999996</v>
      </c>
      <c r="G17" s="75">
        <f t="shared" si="3"/>
        <v>13530</v>
      </c>
      <c r="H17" s="79">
        <v>8563.6</v>
      </c>
      <c r="I17" s="79">
        <v>4966.3999999999996</v>
      </c>
      <c r="J17" s="80">
        <v>102</v>
      </c>
      <c r="K17" s="81"/>
    </row>
    <row r="18" spans="1:11" ht="74.25" customHeight="1" x14ac:dyDescent="0.2">
      <c r="A18" s="77">
        <v>5</v>
      </c>
      <c r="B18" s="122" t="s">
        <v>287</v>
      </c>
      <c r="C18" s="122" t="s">
        <v>288</v>
      </c>
      <c r="D18" s="78">
        <f t="shared" si="2"/>
        <v>18834.599999999999</v>
      </c>
      <c r="E18" s="79">
        <v>1454.6</v>
      </c>
      <c r="F18" s="79">
        <v>17380</v>
      </c>
      <c r="G18" s="75">
        <f t="shared" si="3"/>
        <v>18834.599999999999</v>
      </c>
      <c r="H18" s="79">
        <v>1454.6</v>
      </c>
      <c r="I18" s="79">
        <v>17380</v>
      </c>
      <c r="J18" s="80">
        <v>18</v>
      </c>
      <c r="K18" s="81"/>
    </row>
    <row r="19" spans="1:11" ht="74.25" customHeight="1" x14ac:dyDescent="0.2">
      <c r="A19" s="77">
        <v>6</v>
      </c>
      <c r="B19" s="122" t="s">
        <v>289</v>
      </c>
      <c r="C19" s="122" t="s">
        <v>290</v>
      </c>
      <c r="D19" s="78">
        <f t="shared" si="2"/>
        <v>57399.6</v>
      </c>
      <c r="E19" s="79">
        <v>53679.1</v>
      </c>
      <c r="F19" s="79">
        <v>3720.5</v>
      </c>
      <c r="G19" s="75">
        <f t="shared" si="3"/>
        <v>57399.6</v>
      </c>
      <c r="H19" s="79">
        <v>53679.1</v>
      </c>
      <c r="I19" s="79">
        <v>3720.5</v>
      </c>
      <c r="J19" s="80">
        <v>6</v>
      </c>
      <c r="K19" s="81" t="s">
        <v>273</v>
      </c>
    </row>
    <row r="20" spans="1:11" ht="74.25" customHeight="1" x14ac:dyDescent="0.2">
      <c r="A20" s="77">
        <v>7</v>
      </c>
      <c r="B20" s="122" t="s">
        <v>291</v>
      </c>
      <c r="C20" s="122" t="s">
        <v>292</v>
      </c>
      <c r="D20" s="78">
        <v>16708</v>
      </c>
      <c r="E20" s="79">
        <v>16708</v>
      </c>
      <c r="F20" s="79">
        <v>0</v>
      </c>
      <c r="G20" s="78">
        <v>16708</v>
      </c>
      <c r="H20" s="79">
        <v>16708</v>
      </c>
      <c r="I20" s="79">
        <v>0</v>
      </c>
      <c r="J20" s="80">
        <v>1</v>
      </c>
      <c r="K20" s="81"/>
    </row>
    <row r="21" spans="1:11" ht="61.5" customHeight="1" x14ac:dyDescent="0.2">
      <c r="A21" s="77">
        <v>8</v>
      </c>
      <c r="B21" s="122" t="s">
        <v>293</v>
      </c>
      <c r="C21" s="122" t="s">
        <v>294</v>
      </c>
      <c r="D21" s="78">
        <f t="shared" si="2"/>
        <v>6257.5</v>
      </c>
      <c r="E21" s="79">
        <v>6257.5</v>
      </c>
      <c r="F21" s="79">
        <v>0</v>
      </c>
      <c r="G21" s="75">
        <f t="shared" si="3"/>
        <v>0</v>
      </c>
      <c r="H21" s="79">
        <v>0</v>
      </c>
      <c r="I21" s="79">
        <v>0</v>
      </c>
      <c r="J21" s="74" t="s">
        <v>295</v>
      </c>
      <c r="K21" s="81" t="s">
        <v>296</v>
      </c>
    </row>
    <row r="22" spans="1:11" ht="30" customHeight="1" x14ac:dyDescent="0.2">
      <c r="A22" s="199" t="s">
        <v>297</v>
      </c>
      <c r="B22" s="200"/>
      <c r="C22" s="201"/>
      <c r="D22" s="78">
        <f>SUM(D23:D32)</f>
        <v>106590.9</v>
      </c>
      <c r="E22" s="78">
        <f t="shared" ref="E22:F22" si="6">SUM(E23:E32)</f>
        <v>96344.799999999988</v>
      </c>
      <c r="F22" s="78">
        <f t="shared" si="6"/>
        <v>10246.1</v>
      </c>
      <c r="G22" s="75">
        <f>SUM(G23:G32)</f>
        <v>105494</v>
      </c>
      <c r="H22" s="75">
        <f>SUM(H23:H32)</f>
        <v>95247.9</v>
      </c>
      <c r="I22" s="75">
        <f>SUM(I23:I32)</f>
        <v>10246.1</v>
      </c>
      <c r="J22" s="74">
        <f>SUM(J23:J29)+J31+J32</f>
        <v>1091</v>
      </c>
      <c r="K22" s="76"/>
    </row>
    <row r="23" spans="1:11" ht="57" customHeight="1" x14ac:dyDescent="0.2">
      <c r="A23" s="77">
        <v>1</v>
      </c>
      <c r="B23" s="122" t="s">
        <v>298</v>
      </c>
      <c r="C23" s="122" t="s">
        <v>299</v>
      </c>
      <c r="D23" s="78">
        <f t="shared" si="2"/>
        <v>8441</v>
      </c>
      <c r="E23" s="79">
        <v>8441</v>
      </c>
      <c r="F23" s="79">
        <v>0</v>
      </c>
      <c r="G23" s="75">
        <f t="shared" si="3"/>
        <v>8441</v>
      </c>
      <c r="H23" s="79">
        <v>8441</v>
      </c>
      <c r="I23" s="79">
        <v>0</v>
      </c>
      <c r="J23" s="80">
        <v>89</v>
      </c>
      <c r="K23" s="81"/>
    </row>
    <row r="24" spans="1:11" ht="47.25" customHeight="1" x14ac:dyDescent="0.2">
      <c r="A24" s="77">
        <v>2</v>
      </c>
      <c r="B24" s="122" t="s">
        <v>300</v>
      </c>
      <c r="C24" s="122" t="s">
        <v>301</v>
      </c>
      <c r="D24" s="78">
        <f t="shared" si="2"/>
        <v>12101.4</v>
      </c>
      <c r="E24" s="79">
        <v>10205.9</v>
      </c>
      <c r="F24" s="79">
        <v>1895.5</v>
      </c>
      <c r="G24" s="75">
        <f t="shared" si="3"/>
        <v>12101.4</v>
      </c>
      <c r="H24" s="79">
        <v>10205.9</v>
      </c>
      <c r="I24" s="79">
        <v>1895.5</v>
      </c>
      <c r="J24" s="80">
        <v>128</v>
      </c>
      <c r="K24" s="81"/>
    </row>
    <row r="25" spans="1:11" ht="58.5" customHeight="1" x14ac:dyDescent="0.2">
      <c r="A25" s="77">
        <v>3</v>
      </c>
      <c r="B25" s="122" t="s">
        <v>302</v>
      </c>
      <c r="C25" s="122" t="s">
        <v>303</v>
      </c>
      <c r="D25" s="78">
        <f t="shared" si="2"/>
        <v>7839.1</v>
      </c>
      <c r="E25" s="79">
        <v>5572.1</v>
      </c>
      <c r="F25" s="79">
        <v>2267</v>
      </c>
      <c r="G25" s="75">
        <f t="shared" si="3"/>
        <v>7839.1</v>
      </c>
      <c r="H25" s="79">
        <v>5572.1</v>
      </c>
      <c r="I25" s="79">
        <v>2267</v>
      </c>
      <c r="J25" s="80">
        <v>88</v>
      </c>
      <c r="K25" s="81"/>
    </row>
    <row r="26" spans="1:11" ht="57" customHeight="1" x14ac:dyDescent="0.2">
      <c r="A26" s="77">
        <v>4</v>
      </c>
      <c r="B26" s="122" t="s">
        <v>304</v>
      </c>
      <c r="C26" s="122" t="s">
        <v>305</v>
      </c>
      <c r="D26" s="78">
        <f t="shared" si="2"/>
        <v>11111.3</v>
      </c>
      <c r="E26" s="79">
        <v>9308.5</v>
      </c>
      <c r="F26" s="79">
        <v>1802.8</v>
      </c>
      <c r="G26" s="75">
        <f t="shared" si="3"/>
        <v>11111.3</v>
      </c>
      <c r="H26" s="79">
        <v>9308.5</v>
      </c>
      <c r="I26" s="79">
        <v>1802.8</v>
      </c>
      <c r="J26" s="80">
        <v>171</v>
      </c>
      <c r="K26" s="81"/>
    </row>
    <row r="27" spans="1:11" ht="52.5" customHeight="1" x14ac:dyDescent="0.2">
      <c r="A27" s="77">
        <v>5</v>
      </c>
      <c r="B27" s="122" t="s">
        <v>306</v>
      </c>
      <c r="C27" s="122" t="s">
        <v>307</v>
      </c>
      <c r="D27" s="78">
        <f t="shared" si="2"/>
        <v>6650.6</v>
      </c>
      <c r="E27" s="79">
        <v>4406.5</v>
      </c>
      <c r="F27" s="79">
        <v>2244.1</v>
      </c>
      <c r="G27" s="75">
        <f t="shared" si="3"/>
        <v>6650.6</v>
      </c>
      <c r="H27" s="79">
        <v>4406.5</v>
      </c>
      <c r="I27" s="79">
        <v>2244.1</v>
      </c>
      <c r="J27" s="80">
        <v>55</v>
      </c>
      <c r="K27" s="81"/>
    </row>
    <row r="28" spans="1:11" ht="60" customHeight="1" x14ac:dyDescent="0.2">
      <c r="A28" s="77">
        <v>6</v>
      </c>
      <c r="B28" s="122" t="s">
        <v>308</v>
      </c>
      <c r="C28" s="122" t="s">
        <v>309</v>
      </c>
      <c r="D28" s="78">
        <f t="shared" si="2"/>
        <v>11728.6</v>
      </c>
      <c r="E28" s="79">
        <v>11659.7</v>
      </c>
      <c r="F28" s="79">
        <v>68.900000000000006</v>
      </c>
      <c r="G28" s="75">
        <f t="shared" si="3"/>
        <v>11728.6</v>
      </c>
      <c r="H28" s="79">
        <v>11659.7</v>
      </c>
      <c r="I28" s="79">
        <v>68.900000000000006</v>
      </c>
      <c r="J28" s="80">
        <v>62</v>
      </c>
      <c r="K28" s="81"/>
    </row>
    <row r="29" spans="1:11" ht="37.5" customHeight="1" x14ac:dyDescent="0.2">
      <c r="A29" s="77">
        <v>7</v>
      </c>
      <c r="B29" s="122" t="s">
        <v>310</v>
      </c>
      <c r="C29" s="122" t="s">
        <v>311</v>
      </c>
      <c r="D29" s="78">
        <f t="shared" si="2"/>
        <v>28806.3</v>
      </c>
      <c r="E29" s="79">
        <v>28806.3</v>
      </c>
      <c r="F29" s="79">
        <v>0</v>
      </c>
      <c r="G29" s="75">
        <f t="shared" si="3"/>
        <v>28806.3</v>
      </c>
      <c r="H29" s="79">
        <v>28806.3</v>
      </c>
      <c r="I29" s="79">
        <v>0</v>
      </c>
      <c r="J29" s="80">
        <v>279</v>
      </c>
      <c r="K29" s="81"/>
    </row>
    <row r="30" spans="1:11" ht="49.5" x14ac:dyDescent="0.2">
      <c r="A30" s="77">
        <v>8</v>
      </c>
      <c r="B30" s="122" t="s">
        <v>312</v>
      </c>
      <c r="C30" s="122" t="s">
        <v>313</v>
      </c>
      <c r="D30" s="78">
        <f t="shared" si="2"/>
        <v>1096.9000000000001</v>
      </c>
      <c r="E30" s="79">
        <v>1096.9000000000001</v>
      </c>
      <c r="F30" s="79">
        <v>0</v>
      </c>
      <c r="G30" s="75">
        <f t="shared" si="3"/>
        <v>0</v>
      </c>
      <c r="H30" s="79">
        <v>0</v>
      </c>
      <c r="I30" s="79">
        <v>0</v>
      </c>
      <c r="J30" s="74" t="s">
        <v>295</v>
      </c>
      <c r="K30" s="81" t="s">
        <v>314</v>
      </c>
    </row>
    <row r="31" spans="1:11" ht="51" customHeight="1" x14ac:dyDescent="0.2">
      <c r="A31" s="77">
        <v>9</v>
      </c>
      <c r="B31" s="122" t="s">
        <v>315</v>
      </c>
      <c r="C31" s="122" t="s">
        <v>316</v>
      </c>
      <c r="D31" s="78">
        <f t="shared" si="2"/>
        <v>11610.5</v>
      </c>
      <c r="E31" s="79">
        <v>11118.9</v>
      </c>
      <c r="F31" s="79">
        <v>491.6</v>
      </c>
      <c r="G31" s="75">
        <f t="shared" si="3"/>
        <v>11610.5</v>
      </c>
      <c r="H31" s="79">
        <v>11118.9</v>
      </c>
      <c r="I31" s="79">
        <v>491.6</v>
      </c>
      <c r="J31" s="80">
        <v>121</v>
      </c>
      <c r="K31" s="81"/>
    </row>
    <row r="32" spans="1:11" ht="55.5" customHeight="1" x14ac:dyDescent="0.2">
      <c r="A32" s="77">
        <v>10</v>
      </c>
      <c r="B32" s="122" t="s">
        <v>317</v>
      </c>
      <c r="C32" s="122" t="s">
        <v>318</v>
      </c>
      <c r="D32" s="78">
        <f t="shared" si="2"/>
        <v>7205.2</v>
      </c>
      <c r="E32" s="79">
        <v>5729</v>
      </c>
      <c r="F32" s="79">
        <v>1476.2</v>
      </c>
      <c r="G32" s="75">
        <f t="shared" si="3"/>
        <v>7205.2</v>
      </c>
      <c r="H32" s="79">
        <v>5729</v>
      </c>
      <c r="I32" s="79">
        <v>1476.2</v>
      </c>
      <c r="J32" s="80">
        <v>98</v>
      </c>
      <c r="K32" s="81"/>
    </row>
    <row r="33" spans="1:11" s="82" customFormat="1" ht="33" customHeight="1" thickBot="1" x14ac:dyDescent="0.3">
      <c r="A33" s="202" t="s">
        <v>223</v>
      </c>
      <c r="B33" s="203"/>
      <c r="C33" s="83"/>
      <c r="D33" s="84">
        <f t="shared" ref="D33:J33" si="7">D7+D13+D22</f>
        <v>254366.24999999997</v>
      </c>
      <c r="E33" s="84">
        <f t="shared" si="7"/>
        <v>202935.64999999997</v>
      </c>
      <c r="F33" s="84">
        <f t="shared" si="7"/>
        <v>51430.6</v>
      </c>
      <c r="G33" s="84">
        <f t="shared" si="7"/>
        <v>247011.84999999998</v>
      </c>
      <c r="H33" s="84">
        <f t="shared" si="7"/>
        <v>195581.25</v>
      </c>
      <c r="I33" s="84">
        <f t="shared" si="7"/>
        <v>51430.6</v>
      </c>
      <c r="J33" s="84">
        <f t="shared" si="7"/>
        <v>1348</v>
      </c>
      <c r="K33" s="85"/>
    </row>
  </sheetData>
  <mergeCells count="14">
    <mergeCell ref="A7:C7"/>
    <mergeCell ref="A13:C13"/>
    <mergeCell ref="A22:C22"/>
    <mergeCell ref="A33:B33"/>
    <mergeCell ref="A2:K2"/>
    <mergeCell ref="A1:K1"/>
    <mergeCell ref="A3:K3"/>
    <mergeCell ref="A5:A6"/>
    <mergeCell ref="B5:B6"/>
    <mergeCell ref="C5:C6"/>
    <mergeCell ref="D5:F5"/>
    <mergeCell ref="G5:I5"/>
    <mergeCell ref="J5:J6"/>
    <mergeCell ref="K5:K6"/>
  </mergeCells>
  <pageMargins left="0.43307086614173229" right="0.19685039370078741" top="0.47244094488188981" bottom="0.43307086614173229" header="0.31496062992125984" footer="0.19685039370078741"/>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26</vt:i4>
      </vt:variant>
    </vt:vector>
  </HeadingPairs>
  <TitlesOfParts>
    <vt:vector size="46" baseType="lpstr">
      <vt:lpstr>PL1</vt:lpstr>
      <vt:lpstr>PL2</vt:lpstr>
      <vt:lpstr>PL3</vt:lpstr>
      <vt:lpstr>PL4A</vt:lpstr>
      <vt:lpstr>PL4B</vt:lpstr>
      <vt:lpstr>PL5</vt:lpstr>
      <vt:lpstr>PL6</vt:lpstr>
      <vt:lpstr>PL0</vt:lpstr>
      <vt:lpstr>PL7</vt:lpstr>
      <vt:lpstr>PL8.</vt:lpstr>
      <vt:lpstr>PL9.</vt:lpstr>
      <vt:lpstr>PL10.</vt:lpstr>
      <vt:lpstr>PL11</vt:lpstr>
      <vt:lpstr>PL13.</vt:lpstr>
      <vt:lpstr>PL14.</vt:lpstr>
      <vt:lpstr>PL15.</vt:lpstr>
      <vt:lpstr>PL16</vt:lpstr>
      <vt:lpstr>PL17</vt:lpstr>
      <vt:lpstr>PL18</vt:lpstr>
      <vt:lpstr>PL19</vt:lpstr>
      <vt:lpstr>PL0!Print_Area</vt:lpstr>
      <vt:lpstr>PL10.!Print_Area</vt:lpstr>
      <vt:lpstr>'PL11'!Print_Area</vt:lpstr>
      <vt:lpstr>PL13.!Print_Area</vt:lpstr>
      <vt:lpstr>PL14.!Print_Area</vt:lpstr>
      <vt:lpstr>PL15.!Print_Area</vt:lpstr>
      <vt:lpstr>'PL16'!Print_Area</vt:lpstr>
      <vt:lpstr>'PL17'!Print_Area</vt:lpstr>
      <vt:lpstr>'PL18'!Print_Area</vt:lpstr>
      <vt:lpstr>'PL19'!Print_Area</vt:lpstr>
      <vt:lpstr>'PL2'!Print_Area</vt:lpstr>
      <vt:lpstr>'PL3'!Print_Area</vt:lpstr>
      <vt:lpstr>PL4A!Print_Area</vt:lpstr>
      <vt:lpstr>PL4B!Print_Area</vt:lpstr>
      <vt:lpstr>'PL5'!Print_Area</vt:lpstr>
      <vt:lpstr>'PL6'!Print_Area</vt:lpstr>
      <vt:lpstr>'PL7'!Print_Area</vt:lpstr>
      <vt:lpstr>PL8.!Print_Area</vt:lpstr>
      <vt:lpstr>PL9.!Print_Area</vt:lpstr>
      <vt:lpstr>'PL1'!Print_Titles</vt:lpstr>
      <vt:lpstr>PL10.!Print_Titles</vt:lpstr>
      <vt:lpstr>PL15.!Print_Titles</vt:lpstr>
      <vt:lpstr>'PL3'!Print_Titles</vt:lpstr>
      <vt:lpstr>PL4B!Print_Titles</vt:lpstr>
      <vt:lpstr>'PL6'!Print_Titles</vt:lpstr>
      <vt:lpstr>'PL7'!Print_Titles</vt:lpstr>
    </vt:vector>
  </TitlesOfParts>
  <Company>Windows User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A</cp:lastModifiedBy>
  <cp:lastPrinted>2024-03-18T02:28:16Z</cp:lastPrinted>
  <dcterms:created xsi:type="dcterms:W3CDTF">2021-01-06T02:21:49Z</dcterms:created>
  <dcterms:modified xsi:type="dcterms:W3CDTF">2024-03-18T02:29:53Z</dcterms:modified>
</cp:coreProperties>
</file>